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7 Franchise\Collection\Collection RFP\Final Collection Services RFP &amp; Cost Forms\"/>
    </mc:Choice>
  </mc:AlternateContent>
  <xr:revisionPtr revIDLastSave="0" documentId="13_ncr:1_{ABBCCACA-0BF8-45EF-B81A-960EC733D75E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1 Gen_Info" sheetId="64" r:id="rId1"/>
    <sheet name="2 Op_Statistics" sheetId="12" r:id="rId2"/>
    <sheet name="3 Labor" sheetId="17" r:id="rId3"/>
    <sheet name="4 Capital" sheetId="18" r:id="rId4"/>
    <sheet name="4A Depr." sheetId="87" r:id="rId5"/>
    <sheet name="5 Comp" sheetId="20" r:id="rId6"/>
    <sheet name="Form 6" sheetId="82" r:id="rId7"/>
    <sheet name="Form 6A" sheetId="23" r:id="rId8"/>
    <sheet name="Form 6B" sheetId="68" r:id="rId9"/>
    <sheet name="Form 6C" sheetId="81" r:id="rId10"/>
    <sheet name="Form 6D" sheetId="34" r:id="rId11"/>
    <sheet name="Form 7_Accounts Res" sheetId="83" r:id="rId12"/>
    <sheet name="Form 8_Accounts Multi Fam" sheetId="84" r:id="rId13"/>
    <sheet name="Form 9_Accounts Comm " sheetId="85" r:id="rId14"/>
    <sheet name="Form 10_Accounts Debris Box" sheetId="86" r:id="rId15"/>
  </sheets>
  <definedNames>
    <definedName name="_xlnm._FilterDatabase" localSheetId="11" hidden="1">'Form 7_Accounts Res'!$A$7:$E$37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compound_periods">#REF!</definedName>
    <definedName name="nper">#REF!</definedName>
    <definedName name="payment_periods">#REF!</definedName>
    <definedName name="payment_types">#REF!</definedName>
    <definedName name="_xlnm.Print_Area" localSheetId="0">'1 Gen_Info'!$A$1:$D$33</definedName>
    <definedName name="_xlnm.Print_Area" localSheetId="1">'2 Op_Statistics'!$A$1:$X$90</definedName>
    <definedName name="_xlnm.Print_Area" localSheetId="2">'3 Labor'!$B$1:$J$55</definedName>
    <definedName name="_xlnm.Print_Area" localSheetId="3">'4 Capital'!$B$1:$J$108</definedName>
    <definedName name="_xlnm.Print_Area" localSheetId="5">'5 Comp'!$B$1:$P$35</definedName>
    <definedName name="_xlnm.Print_Area" localSheetId="14">'Form 10_Accounts Debris Box'!$A$1:$E$38</definedName>
    <definedName name="_xlnm.Print_Area" localSheetId="6">'Form 6'!$A$1:$F$95</definedName>
    <definedName name="_xlnm.Print_Area" localSheetId="7">'Form 6A'!$A$1:$J$90</definedName>
    <definedName name="_xlnm.Print_Area" localSheetId="8">'Form 6B'!$A$1:$J$90</definedName>
    <definedName name="_xlnm.Print_Area" localSheetId="9">'Form 6C'!$A$1:$J$90</definedName>
    <definedName name="_xlnm.Print_Area" localSheetId="10">'Form 6D'!$A$1:$I$156</definedName>
    <definedName name="_xlnm.Print_Area" localSheetId="11">'Form 7_Accounts Res'!$A$2:$E$37</definedName>
    <definedName name="_xlnm.Print_Area" localSheetId="12">'Form 8_Accounts Multi Fam'!$A$1:$D$105</definedName>
    <definedName name="_xlnm.Print_Area" localSheetId="13">'Form 9_Accounts Comm '!$A$1:$F$388</definedName>
    <definedName name="_xlnm.Print_Titles" localSheetId="0">'1 Gen_Info'!$2:$3</definedName>
    <definedName name="_xlnm.Print_Titles" localSheetId="1">'2 Op_Statistics'!$C:$D,'2 Op_Statistics'!$1:$3</definedName>
    <definedName name="_xlnm.Print_Titles" localSheetId="4">'4A Depr.'!$1:$7</definedName>
    <definedName name="_xlnm.Print_Titles" localSheetId="5">'5 Comp'!$B:$C</definedName>
    <definedName name="_xlnm.Print_Titles" localSheetId="6">'Form 6'!$1:$9</definedName>
    <definedName name="_xlnm.Print_Titles" localSheetId="7">'Form 6A'!$1:$8</definedName>
    <definedName name="_xlnm.Print_Titles" localSheetId="8">'Form 6B'!$1:$8</definedName>
    <definedName name="_xlnm.Print_Titles" localSheetId="9">'Form 6C'!$1:$8</definedName>
    <definedName name="_xlnm.Print_Titles" localSheetId="10">'Form 6D'!$1:$6</definedName>
    <definedName name="_xlnm.Print_Titles" localSheetId="11">'Form 7_Accounts Res'!$6:$8</definedName>
    <definedName name="roundOp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87" l="1"/>
  <c r="I44" i="87"/>
  <c r="J44" i="87"/>
  <c r="K44" i="87"/>
  <c r="L44" i="87"/>
  <c r="M44" i="87"/>
  <c r="N44" i="87"/>
  <c r="O44" i="87"/>
  <c r="P44" i="87"/>
  <c r="V44" i="87"/>
  <c r="U44" i="87"/>
  <c r="T44" i="87"/>
  <c r="S44" i="87"/>
  <c r="R44" i="87"/>
  <c r="Q44" i="87"/>
  <c r="G44" i="87"/>
  <c r="D44" i="87"/>
  <c r="L11" i="87"/>
  <c r="A2" i="87"/>
  <c r="D1" i="87"/>
  <c r="P32" i="20" l="1"/>
  <c r="R26" i="20"/>
  <c r="J94" i="82"/>
  <c r="O24" i="20"/>
  <c r="O16" i="20"/>
  <c r="E3" i="34"/>
  <c r="F3" i="81"/>
  <c r="F3" i="68"/>
  <c r="A10" i="83"/>
  <c r="A11" i="84" s="1"/>
  <c r="D18" i="20"/>
  <c r="C6" i="20"/>
  <c r="B2" i="18"/>
  <c r="D28" i="83"/>
  <c r="A11" i="85" l="1"/>
  <c r="A107" i="84"/>
  <c r="E123" i="34"/>
  <c r="A11" i="86" l="1"/>
  <c r="A41" i="86" s="1"/>
  <c r="A118" i="85"/>
  <c r="G28" i="83"/>
  <c r="H28" i="83"/>
  <c r="I28" i="83"/>
  <c r="J28" i="83"/>
  <c r="K28" i="83"/>
  <c r="E28" i="83"/>
  <c r="A29" i="83"/>
  <c r="E89" i="18" l="1"/>
  <c r="I89" i="18"/>
  <c r="I93" i="18"/>
  <c r="H87" i="18" l="1"/>
  <c r="J87" i="18"/>
  <c r="J37" i="82"/>
  <c r="J56" i="82"/>
  <c r="J36" i="81"/>
  <c r="G46" i="18"/>
  <c r="E46" i="18"/>
  <c r="I46" i="18"/>
  <c r="I94" i="18" s="1"/>
  <c r="I21" i="18"/>
  <c r="F46" i="18"/>
  <c r="H45" i="18"/>
  <c r="J45" i="18" s="1"/>
  <c r="H9" i="18"/>
  <c r="I107" i="18"/>
  <c r="I27" i="18"/>
  <c r="F27" i="18"/>
  <c r="D27" i="18"/>
  <c r="D89" i="18" l="1"/>
  <c r="D70" i="18"/>
  <c r="I28" i="18"/>
  <c r="D46" i="18"/>
  <c r="P56" i="12"/>
  <c r="Q57" i="12"/>
  <c r="Q56" i="12"/>
  <c r="Q55" i="12"/>
  <c r="Q54" i="12"/>
  <c r="Q53" i="12"/>
  <c r="Q52" i="12"/>
  <c r="Q51" i="12"/>
  <c r="Q50" i="12"/>
  <c r="Q49" i="12"/>
  <c r="Q48" i="12"/>
  <c r="Q47" i="12"/>
  <c r="P43" i="12"/>
  <c r="O43" i="12"/>
  <c r="N43" i="12"/>
  <c r="M43" i="12"/>
  <c r="L43" i="12"/>
  <c r="K43" i="12"/>
  <c r="J43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H43" i="12"/>
  <c r="G43" i="12"/>
  <c r="F43" i="12"/>
  <c r="I43" i="12"/>
  <c r="L31" i="12"/>
  <c r="L32" i="12" s="1"/>
  <c r="L40" i="12"/>
  <c r="L54" i="12"/>
  <c r="L56" i="12"/>
  <c r="E43" i="12"/>
  <c r="H24" i="18"/>
  <c r="H25" i="18"/>
  <c r="H26" i="18"/>
  <c r="H23" i="18"/>
  <c r="H10" i="18"/>
  <c r="H11" i="18"/>
  <c r="H12" i="18"/>
  <c r="H13" i="18"/>
  <c r="H14" i="18"/>
  <c r="H15" i="18"/>
  <c r="H16" i="18"/>
  <c r="J16" i="18" s="1"/>
  <c r="H17" i="18"/>
  <c r="H18" i="18"/>
  <c r="H19" i="18"/>
  <c r="H20" i="18"/>
  <c r="J9" i="18"/>
  <c r="D93" i="18"/>
  <c r="D21" i="18"/>
  <c r="E107" i="34"/>
  <c r="I105" i="34"/>
  <c r="E31" i="12"/>
  <c r="D14" i="17"/>
  <c r="F14" i="17" s="1"/>
  <c r="B26" i="34"/>
  <c r="B27" i="34"/>
  <c r="B25" i="34"/>
  <c r="J20" i="68"/>
  <c r="J16" i="68"/>
  <c r="J15" i="23"/>
  <c r="J14" i="23"/>
  <c r="J12" i="23"/>
  <c r="J11" i="23"/>
  <c r="J10" i="23"/>
  <c r="J1" i="23"/>
  <c r="H27" i="18" l="1"/>
  <c r="H21" i="18"/>
  <c r="P45" i="12"/>
  <c r="Q44" i="12"/>
  <c r="Q43" i="12"/>
  <c r="L45" i="12"/>
  <c r="L41" i="12"/>
  <c r="I21" i="34"/>
  <c r="I19" i="34"/>
  <c r="I18" i="34"/>
  <c r="I17" i="34"/>
  <c r="I16" i="34"/>
  <c r="I14" i="34"/>
  <c r="I13" i="34"/>
  <c r="I11" i="34"/>
  <c r="I10" i="34"/>
  <c r="I9" i="34"/>
  <c r="I106" i="34"/>
  <c r="I104" i="34"/>
  <c r="I98" i="34"/>
  <c r="I99" i="34"/>
  <c r="I100" i="34"/>
  <c r="I97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42" i="34"/>
  <c r="I39" i="34"/>
  <c r="I26" i="34"/>
  <c r="I27" i="34"/>
  <c r="I28" i="34"/>
  <c r="I29" i="34"/>
  <c r="I30" i="34"/>
  <c r="I31" i="34"/>
  <c r="I32" i="34"/>
  <c r="I33" i="34"/>
  <c r="I34" i="34"/>
  <c r="I35" i="34"/>
  <c r="I36" i="34"/>
  <c r="I25" i="34"/>
  <c r="I12" i="34"/>
  <c r="I15" i="34"/>
  <c r="I20" i="34"/>
  <c r="G89" i="18"/>
  <c r="F89" i="18"/>
  <c r="I70" i="18"/>
  <c r="G70" i="18"/>
  <c r="F70" i="18"/>
  <c r="E70" i="18"/>
  <c r="G93" i="18"/>
  <c r="E93" i="18"/>
  <c r="E27" i="18"/>
  <c r="H78" i="18"/>
  <c r="J78" i="18" s="1"/>
  <c r="H69" i="18"/>
  <c r="J69" i="18" s="1"/>
  <c r="H68" i="18"/>
  <c r="J68" i="18" s="1"/>
  <c r="H44" i="18"/>
  <c r="J44" i="18" s="1"/>
  <c r="H43" i="18"/>
  <c r="J43" i="18" s="1"/>
  <c r="H67" i="18"/>
  <c r="J67" i="18" s="1"/>
  <c r="H66" i="18"/>
  <c r="J66" i="18" s="1"/>
  <c r="H65" i="18"/>
  <c r="J65" i="18" s="1"/>
  <c r="H64" i="18"/>
  <c r="J64" i="18" s="1"/>
  <c r="H63" i="18"/>
  <c r="J63" i="18" s="1"/>
  <c r="H62" i="18"/>
  <c r="J62" i="18" s="1"/>
  <c r="H53" i="18"/>
  <c r="J53" i="18" s="1"/>
  <c r="H52" i="18"/>
  <c r="J52" i="18" s="1"/>
  <c r="H51" i="18"/>
  <c r="J51" i="18" s="1"/>
  <c r="H49" i="18"/>
  <c r="J49" i="18" s="1"/>
  <c r="H48" i="18"/>
  <c r="J48" i="18" s="1"/>
  <c r="H54" i="18"/>
  <c r="J54" i="18" s="1"/>
  <c r="H50" i="18"/>
  <c r="J50" i="18" s="1"/>
  <c r="F93" i="18"/>
  <c r="H92" i="18"/>
  <c r="J92" i="18" s="1"/>
  <c r="H91" i="18"/>
  <c r="J91" i="18" s="1"/>
  <c r="Q30" i="12"/>
  <c r="Q29" i="12"/>
  <c r="Q28" i="12"/>
  <c r="Q17" i="12"/>
  <c r="Q18" i="12"/>
  <c r="H79" i="18"/>
  <c r="J79" i="18" s="1"/>
  <c r="H80" i="18"/>
  <c r="J80" i="18" s="1"/>
  <c r="H81" i="18"/>
  <c r="J81" i="18" s="1"/>
  <c r="H82" i="18"/>
  <c r="J82" i="18" s="1"/>
  <c r="H83" i="18"/>
  <c r="J83" i="18" s="1"/>
  <c r="H84" i="18"/>
  <c r="J84" i="18" s="1"/>
  <c r="H85" i="18"/>
  <c r="J85" i="18" s="1"/>
  <c r="H86" i="18"/>
  <c r="J86" i="18" s="1"/>
  <c r="H88" i="18"/>
  <c r="J88" i="18" s="1"/>
  <c r="J79" i="23"/>
  <c r="J78" i="23"/>
  <c r="J75" i="23"/>
  <c r="I80" i="23"/>
  <c r="G22" i="20" s="1"/>
  <c r="I71" i="23"/>
  <c r="G18" i="20" s="1"/>
  <c r="H74" i="18"/>
  <c r="J74" i="18" s="1"/>
  <c r="H75" i="18"/>
  <c r="J75" i="18" s="1"/>
  <c r="H76" i="18"/>
  <c r="J76" i="18" s="1"/>
  <c r="H77" i="18"/>
  <c r="J77" i="18" s="1"/>
  <c r="H73" i="18"/>
  <c r="J73" i="18" s="1"/>
  <c r="H56" i="18"/>
  <c r="J56" i="18" s="1"/>
  <c r="H57" i="18"/>
  <c r="J57" i="18" s="1"/>
  <c r="H58" i="18"/>
  <c r="J58" i="18" s="1"/>
  <c r="H59" i="18"/>
  <c r="J59" i="18" s="1"/>
  <c r="H60" i="18"/>
  <c r="J60" i="18" s="1"/>
  <c r="H61" i="18"/>
  <c r="J61" i="18" s="1"/>
  <c r="H55" i="18"/>
  <c r="J55" i="18" s="1"/>
  <c r="H33" i="18"/>
  <c r="J33" i="18" s="1"/>
  <c r="H34" i="18"/>
  <c r="J34" i="18" s="1"/>
  <c r="H35" i="18"/>
  <c r="J35" i="18" s="1"/>
  <c r="H36" i="18"/>
  <c r="J36" i="18" s="1"/>
  <c r="H37" i="18"/>
  <c r="J37" i="18" s="1"/>
  <c r="H38" i="18"/>
  <c r="J38" i="18" s="1"/>
  <c r="H39" i="18"/>
  <c r="J39" i="18" s="1"/>
  <c r="H40" i="18"/>
  <c r="J40" i="18" s="1"/>
  <c r="H41" i="18"/>
  <c r="J41" i="18" s="1"/>
  <c r="H42" i="18"/>
  <c r="J42" i="18" s="1"/>
  <c r="H32" i="18"/>
  <c r="J26" i="18"/>
  <c r="J25" i="18"/>
  <c r="J24" i="18"/>
  <c r="J23" i="18"/>
  <c r="J10" i="18"/>
  <c r="J11" i="18"/>
  <c r="J12" i="18"/>
  <c r="J13" i="18"/>
  <c r="J14" i="18"/>
  <c r="J15" i="18"/>
  <c r="J17" i="18"/>
  <c r="J18" i="18"/>
  <c r="J19" i="18"/>
  <c r="J20" i="18"/>
  <c r="G27" i="18"/>
  <c r="E21" i="18"/>
  <c r="F21" i="18"/>
  <c r="G21" i="18"/>
  <c r="K11" i="20"/>
  <c r="K12" i="20"/>
  <c r="K13" i="20"/>
  <c r="K21" i="20"/>
  <c r="D138" i="34"/>
  <c r="D153" i="34"/>
  <c r="D123" i="34"/>
  <c r="J20" i="81"/>
  <c r="J19" i="81"/>
  <c r="J18" i="81"/>
  <c r="J17" i="81"/>
  <c r="J16" i="81"/>
  <c r="J15" i="81"/>
  <c r="J13" i="81"/>
  <c r="J12" i="81"/>
  <c r="J11" i="81"/>
  <c r="J10" i="81"/>
  <c r="J79" i="68"/>
  <c r="J80" i="68" s="1"/>
  <c r="J78" i="68"/>
  <c r="J75" i="68"/>
  <c r="J54" i="68"/>
  <c r="J53" i="68"/>
  <c r="J52" i="68"/>
  <c r="J55" i="68" s="1"/>
  <c r="J48" i="68"/>
  <c r="J47" i="68"/>
  <c r="J46" i="68"/>
  <c r="J45" i="68"/>
  <c r="J44" i="68"/>
  <c r="J43" i="68"/>
  <c r="J42" i="68"/>
  <c r="J41" i="68"/>
  <c r="J49" i="68" s="1"/>
  <c r="J35" i="68"/>
  <c r="J33" i="68"/>
  <c r="J32" i="68"/>
  <c r="J31" i="68"/>
  <c r="J30" i="68"/>
  <c r="J29" i="68"/>
  <c r="J28" i="68"/>
  <c r="J27" i="68"/>
  <c r="J36" i="68" s="1"/>
  <c r="J26" i="68"/>
  <c r="J25" i="68"/>
  <c r="J24" i="68"/>
  <c r="J18" i="68"/>
  <c r="J17" i="68"/>
  <c r="J15" i="68"/>
  <c r="F16" i="82" s="1"/>
  <c r="J14" i="68"/>
  <c r="J13" i="68"/>
  <c r="J12" i="68"/>
  <c r="J11" i="68"/>
  <c r="F12" i="82" s="1"/>
  <c r="J10" i="68"/>
  <c r="F11" i="82" s="1"/>
  <c r="J19" i="68"/>
  <c r="J38" i="68"/>
  <c r="J34" i="68"/>
  <c r="I80" i="68"/>
  <c r="K22" i="20" s="1"/>
  <c r="F6" i="68"/>
  <c r="I55" i="68"/>
  <c r="I49" i="68"/>
  <c r="F36" i="68"/>
  <c r="G36" i="68"/>
  <c r="H36" i="68"/>
  <c r="I36" i="68"/>
  <c r="K10" i="20" s="1"/>
  <c r="I21" i="68"/>
  <c r="K9" i="20" s="1"/>
  <c r="I7" i="68"/>
  <c r="G10" i="20"/>
  <c r="G11" i="20"/>
  <c r="G12" i="20"/>
  <c r="G13" i="20"/>
  <c r="G21" i="20"/>
  <c r="L13" i="12"/>
  <c r="H13" i="12"/>
  <c r="F54" i="12"/>
  <c r="G54" i="12"/>
  <c r="H54" i="12"/>
  <c r="E56" i="12"/>
  <c r="F56" i="12"/>
  <c r="G56" i="12"/>
  <c r="H56" i="12"/>
  <c r="I56" i="12"/>
  <c r="E54" i="12"/>
  <c r="Q16" i="12"/>
  <c r="E92" i="34"/>
  <c r="H101" i="34"/>
  <c r="H137" i="34" s="1"/>
  <c r="G101" i="34"/>
  <c r="G133" i="34" s="1"/>
  <c r="F101" i="34"/>
  <c r="F133" i="34" s="1"/>
  <c r="E101" i="34"/>
  <c r="E133" i="34" s="1"/>
  <c r="H107" i="34"/>
  <c r="H148" i="34" s="1"/>
  <c r="G107" i="34"/>
  <c r="G149" i="34" s="1"/>
  <c r="F85" i="81" s="1"/>
  <c r="F107" i="34"/>
  <c r="F148" i="34" s="1"/>
  <c r="H92" i="34"/>
  <c r="G92" i="34"/>
  <c r="F92" i="34"/>
  <c r="H37" i="34"/>
  <c r="H22" i="34"/>
  <c r="I55" i="23"/>
  <c r="I49" i="23"/>
  <c r="J54" i="23"/>
  <c r="J53" i="23"/>
  <c r="J52" i="23"/>
  <c r="J48" i="23"/>
  <c r="J47" i="23"/>
  <c r="J46" i="23"/>
  <c r="J45" i="23"/>
  <c r="J44" i="23"/>
  <c r="J43" i="23"/>
  <c r="J42" i="23"/>
  <c r="J41" i="23"/>
  <c r="J38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0" i="23"/>
  <c r="F21" i="82" s="1"/>
  <c r="J19" i="23"/>
  <c r="F20" i="82" s="1"/>
  <c r="J18" i="23"/>
  <c r="F19" i="82" s="1"/>
  <c r="J17" i="23"/>
  <c r="J16" i="23"/>
  <c r="F17" i="82" s="1"/>
  <c r="J13" i="23"/>
  <c r="I36" i="23"/>
  <c r="I21" i="23"/>
  <c r="G9" i="20" s="1"/>
  <c r="J32" i="18" l="1"/>
  <c r="H46" i="18"/>
  <c r="Q45" i="12"/>
  <c r="F13" i="82"/>
  <c r="F18" i="82"/>
  <c r="F14" i="82"/>
  <c r="J80" i="23"/>
  <c r="E144" i="34"/>
  <c r="E141" i="34"/>
  <c r="H89" i="18"/>
  <c r="H70" i="18"/>
  <c r="I92" i="34"/>
  <c r="I101" i="34"/>
  <c r="I107" i="34"/>
  <c r="J21" i="68"/>
  <c r="H93" i="18"/>
  <c r="H149" i="34"/>
  <c r="G148" i="34"/>
  <c r="F149" i="34"/>
  <c r="E148" i="34"/>
  <c r="E149" i="34"/>
  <c r="H133" i="34"/>
  <c r="I133" i="34" s="1"/>
  <c r="J49" i="23"/>
  <c r="J55" i="23"/>
  <c r="H136" i="34"/>
  <c r="H126" i="34"/>
  <c r="H129" i="34"/>
  <c r="H135" i="34"/>
  <c r="H147" i="34"/>
  <c r="H150" i="34"/>
  <c r="H142" i="34"/>
  <c r="H94" i="34"/>
  <c r="H132" i="34"/>
  <c r="H145" i="34"/>
  <c r="H128" i="34"/>
  <c r="H141" i="34"/>
  <c r="H127" i="34"/>
  <c r="H134" i="34"/>
  <c r="H146" i="34"/>
  <c r="H131" i="34"/>
  <c r="H144" i="34"/>
  <c r="H130" i="34"/>
  <c r="H152" i="34"/>
  <c r="H143" i="34"/>
  <c r="H151" i="34"/>
  <c r="J31" i="12"/>
  <c r="I149" i="34" l="1"/>
  <c r="I148" i="34"/>
  <c r="H122" i="34"/>
  <c r="H118" i="34"/>
  <c r="H111" i="34"/>
  <c r="H114" i="34"/>
  <c r="H138" i="34"/>
  <c r="H116" i="34"/>
  <c r="H120" i="34"/>
  <c r="H112" i="34"/>
  <c r="H113" i="34"/>
  <c r="H117" i="34"/>
  <c r="H121" i="34"/>
  <c r="H153" i="34"/>
  <c r="H109" i="34"/>
  <c r="H119" i="34"/>
  <c r="H115" i="34"/>
  <c r="E20" i="17"/>
  <c r="H123" i="34" l="1"/>
  <c r="H156" i="34" s="1"/>
  <c r="E35" i="12"/>
  <c r="H36" i="12" a="1"/>
  <c r="G36" i="12" a="1"/>
  <c r="G36" i="12" s="1"/>
  <c r="F36" i="12" a="1"/>
  <c r="F36" i="12" s="1"/>
  <c r="E36" i="12" a="1"/>
  <c r="E36" i="12" s="1"/>
  <c r="G22" i="34"/>
  <c r="G37" i="34"/>
  <c r="G131" i="34"/>
  <c r="G147" i="34"/>
  <c r="I85" i="68" s="1"/>
  <c r="G142" i="34"/>
  <c r="G145" i="34"/>
  <c r="G146" i="34"/>
  <c r="G150" i="34"/>
  <c r="F35" i="12"/>
  <c r="G35" i="12"/>
  <c r="I108" i="18" l="1"/>
  <c r="G94" i="34"/>
  <c r="G118" i="34" s="1"/>
  <c r="E32" i="12"/>
  <c r="E38" i="12"/>
  <c r="H36" i="12"/>
  <c r="H38" i="12"/>
  <c r="F38" i="12"/>
  <c r="G38" i="12"/>
  <c r="G151" i="34"/>
  <c r="G129" i="34"/>
  <c r="G128" i="34"/>
  <c r="I66" i="23" s="1"/>
  <c r="G141" i="34"/>
  <c r="G126" i="34"/>
  <c r="G137" i="34"/>
  <c r="G134" i="34"/>
  <c r="G132" i="34"/>
  <c r="I66" i="68" s="1"/>
  <c r="G135" i="34"/>
  <c r="G130" i="34"/>
  <c r="G144" i="34"/>
  <c r="G152" i="34"/>
  <c r="G143" i="34"/>
  <c r="I85" i="23" s="1"/>
  <c r="G136" i="34"/>
  <c r="G127" i="34"/>
  <c r="G109" i="34" l="1"/>
  <c r="G119" i="34"/>
  <c r="G113" i="34"/>
  <c r="I60" i="23" s="1"/>
  <c r="G112" i="34"/>
  <c r="G115" i="34"/>
  <c r="G122" i="34"/>
  <c r="G117" i="34"/>
  <c r="I60" i="68" s="1"/>
  <c r="G121" i="34"/>
  <c r="G116" i="34"/>
  <c r="G120" i="34"/>
  <c r="G111" i="34"/>
  <c r="G114" i="34"/>
  <c r="G138" i="34"/>
  <c r="G153" i="34"/>
  <c r="G123" i="34" l="1"/>
  <c r="G156" i="34" s="1"/>
  <c r="H49" i="68" l="1"/>
  <c r="G49" i="68"/>
  <c r="F49" i="68"/>
  <c r="H21" i="68"/>
  <c r="G21" i="68"/>
  <c r="F21" i="68"/>
  <c r="F54" i="17"/>
  <c r="Q11" i="12"/>
  <c r="I110" i="18" l="1"/>
  <c r="F127" i="34"/>
  <c r="E129" i="34"/>
  <c r="J54" i="81"/>
  <c r="F55" i="82" s="1"/>
  <c r="J53" i="81"/>
  <c r="F54" i="82" s="1"/>
  <c r="J52" i="81"/>
  <c r="F53" i="82" s="1"/>
  <c r="I55" i="81"/>
  <c r="H55" i="81"/>
  <c r="G55" i="81"/>
  <c r="F55" i="81"/>
  <c r="I49" i="81"/>
  <c r="H49" i="81"/>
  <c r="G49" i="81"/>
  <c r="F49" i="81"/>
  <c r="I36" i="81"/>
  <c r="H36" i="81"/>
  <c r="G36" i="81"/>
  <c r="F36" i="81"/>
  <c r="I21" i="81"/>
  <c r="H21" i="81"/>
  <c r="G21" i="81"/>
  <c r="F21" i="81"/>
  <c r="H80" i="68"/>
  <c r="H80" i="23"/>
  <c r="G80" i="23"/>
  <c r="F80" i="23"/>
  <c r="H36" i="23"/>
  <c r="G36" i="23"/>
  <c r="F36" i="23"/>
  <c r="G21" i="23"/>
  <c r="J21" i="23"/>
  <c r="H49" i="23"/>
  <c r="G55" i="23"/>
  <c r="H55" i="23"/>
  <c r="G49" i="23"/>
  <c r="F49" i="23"/>
  <c r="D10" i="17"/>
  <c r="F10" i="17" s="1"/>
  <c r="D9" i="17"/>
  <c r="N13" i="12"/>
  <c r="H35" i="12"/>
  <c r="H31" i="12"/>
  <c r="H32" i="12" s="1"/>
  <c r="P13" i="12"/>
  <c r="O13" i="12"/>
  <c r="M13" i="12"/>
  <c r="K13" i="12"/>
  <c r="J13" i="12"/>
  <c r="I13" i="12"/>
  <c r="G13" i="12"/>
  <c r="F13" i="12"/>
  <c r="E13" i="12"/>
  <c r="J55" i="81" l="1"/>
  <c r="E128" i="34"/>
  <c r="Q13" i="12"/>
  <c r="F131" i="34"/>
  <c r="F128" i="34"/>
  <c r="I65" i="23" s="1"/>
  <c r="F132" i="34"/>
  <c r="I65" i="68" s="1"/>
  <c r="E145" i="34"/>
  <c r="F150" i="34"/>
  <c r="F136" i="34"/>
  <c r="F141" i="34"/>
  <c r="E137" i="34"/>
  <c r="E134" i="34"/>
  <c r="F137" i="34"/>
  <c r="F151" i="34"/>
  <c r="F142" i="34"/>
  <c r="E131" i="34"/>
  <c r="F134" i="34"/>
  <c r="F143" i="34"/>
  <c r="I84" i="23" s="1"/>
  <c r="E147" i="34"/>
  <c r="F152" i="34"/>
  <c r="E132" i="34"/>
  <c r="F126" i="34"/>
  <c r="F135" i="34"/>
  <c r="E150" i="34"/>
  <c r="F144" i="34"/>
  <c r="I144" i="34" s="1"/>
  <c r="I141" i="34"/>
  <c r="E152" i="34"/>
  <c r="F145" i="34"/>
  <c r="E135" i="34"/>
  <c r="E143" i="34"/>
  <c r="F146" i="34"/>
  <c r="E146" i="34"/>
  <c r="I146" i="34" s="1"/>
  <c r="E126" i="34"/>
  <c r="E136" i="34"/>
  <c r="F129" i="34"/>
  <c r="I129" i="34" s="1"/>
  <c r="F147" i="34"/>
  <c r="I84" i="68" s="1"/>
  <c r="E127" i="34"/>
  <c r="I127" i="34" s="1"/>
  <c r="F130" i="34"/>
  <c r="J36" i="23"/>
  <c r="J72" i="82"/>
  <c r="F71" i="23"/>
  <c r="E5" i="34"/>
  <c r="D1" i="64"/>
  <c r="I31" i="12"/>
  <c r="I32" i="12" s="1"/>
  <c r="J79" i="81"/>
  <c r="F80" i="82" s="1"/>
  <c r="J78" i="81"/>
  <c r="F79" i="82" s="1"/>
  <c r="J11" i="20"/>
  <c r="I11" i="20"/>
  <c r="H11" i="20"/>
  <c r="D18" i="17"/>
  <c r="F18" i="17" s="1"/>
  <c r="I132" i="34" l="1"/>
  <c r="I134" i="34"/>
  <c r="F81" i="82"/>
  <c r="I136" i="34"/>
  <c r="I135" i="34"/>
  <c r="I147" i="34"/>
  <c r="I126" i="34"/>
  <c r="I131" i="34"/>
  <c r="I145" i="34"/>
  <c r="I137" i="34"/>
  <c r="I150" i="34"/>
  <c r="I128" i="34"/>
  <c r="I152" i="34"/>
  <c r="I143" i="34"/>
  <c r="I64" i="23"/>
  <c r="I67" i="23" s="1"/>
  <c r="I83" i="23"/>
  <c r="I86" i="23" s="1"/>
  <c r="I88" i="23" s="1"/>
  <c r="I64" i="68"/>
  <c r="I67" i="68" s="1"/>
  <c r="K15" i="20" s="1"/>
  <c r="I83" i="68"/>
  <c r="I86" i="68" s="1"/>
  <c r="I88" i="68" s="1"/>
  <c r="F138" i="34"/>
  <c r="F6" i="81"/>
  <c r="F6" i="23"/>
  <c r="J7" i="82"/>
  <c r="F7" i="82" s="1"/>
  <c r="P40" i="12"/>
  <c r="P54" i="12"/>
  <c r="I7" i="81"/>
  <c r="I80" i="81"/>
  <c r="O22" i="20" s="1"/>
  <c r="O21" i="20"/>
  <c r="O13" i="20"/>
  <c r="O11" i="20"/>
  <c r="B47" i="82"/>
  <c r="B45" i="82"/>
  <c r="B43" i="82"/>
  <c r="B42" i="82"/>
  <c r="B27" i="82"/>
  <c r="B26" i="82"/>
  <c r="B25" i="82"/>
  <c r="A2" i="82"/>
  <c r="F1" i="82"/>
  <c r="J12" i="20"/>
  <c r="I12" i="20"/>
  <c r="H12" i="20"/>
  <c r="M11" i="20"/>
  <c r="F11" i="20"/>
  <c r="J27" i="81"/>
  <c r="F28" i="82" s="1"/>
  <c r="L12" i="20"/>
  <c r="E13" i="20"/>
  <c r="O40" i="12"/>
  <c r="N40" i="12"/>
  <c r="M40" i="12"/>
  <c r="E37" i="34"/>
  <c r="M10" i="20"/>
  <c r="B48" i="81"/>
  <c r="B49" i="34" s="1"/>
  <c r="B45" i="68"/>
  <c r="B44" i="82"/>
  <c r="B36" i="82"/>
  <c r="B35" i="82"/>
  <c r="B34" i="82"/>
  <c r="B32" i="81"/>
  <c r="B33" i="34" s="1"/>
  <c r="B32" i="82"/>
  <c r="B31" i="82"/>
  <c r="B30" i="82"/>
  <c r="B29" i="82"/>
  <c r="B28" i="82"/>
  <c r="D10" i="20"/>
  <c r="D17" i="17"/>
  <c r="F17" i="17" s="1"/>
  <c r="O31" i="12"/>
  <c r="N31" i="12"/>
  <c r="F9" i="17"/>
  <c r="F31" i="12"/>
  <c r="F55" i="68"/>
  <c r="H13" i="20" s="1"/>
  <c r="J10" i="20"/>
  <c r="I10" i="20"/>
  <c r="H10" i="20"/>
  <c r="B42" i="68"/>
  <c r="B44" i="68"/>
  <c r="B46" i="68"/>
  <c r="B42" i="81"/>
  <c r="B43" i="34" s="1"/>
  <c r="B44" i="81"/>
  <c r="B45" i="34" s="1"/>
  <c r="B46" i="81"/>
  <c r="B47" i="34" s="1"/>
  <c r="B41" i="68"/>
  <c r="B41" i="81"/>
  <c r="B42" i="34" s="1"/>
  <c r="H80" i="81"/>
  <c r="N22" i="20" s="1"/>
  <c r="G80" i="81"/>
  <c r="M22" i="20" s="1"/>
  <c r="H7" i="81"/>
  <c r="G7" i="81"/>
  <c r="N6" i="20"/>
  <c r="M6" i="20"/>
  <c r="P1" i="20"/>
  <c r="D13" i="17"/>
  <c r="F13" i="17" s="1"/>
  <c r="J21" i="20"/>
  <c r="J22" i="20"/>
  <c r="J9" i="20"/>
  <c r="H55" i="68"/>
  <c r="J13" i="20" s="1"/>
  <c r="F22" i="20"/>
  <c r="F7" i="81"/>
  <c r="H7" i="68"/>
  <c r="G7" i="68"/>
  <c r="F7" i="68"/>
  <c r="H7" i="23"/>
  <c r="G7" i="23"/>
  <c r="F7" i="23"/>
  <c r="J6" i="20"/>
  <c r="F6" i="20"/>
  <c r="K56" i="12"/>
  <c r="K54" i="12"/>
  <c r="K40" i="12"/>
  <c r="K31" i="12"/>
  <c r="K32" i="12" s="1"/>
  <c r="F80" i="81"/>
  <c r="L22" i="20" s="1"/>
  <c r="M56" i="12"/>
  <c r="L6" i="20"/>
  <c r="L5" i="20"/>
  <c r="E6" i="20"/>
  <c r="H6" i="20"/>
  <c r="I6" i="20"/>
  <c r="A2" i="81"/>
  <c r="J1" i="81"/>
  <c r="H5" i="20"/>
  <c r="D12" i="17"/>
  <c r="F12" i="17" s="1"/>
  <c r="D11" i="17"/>
  <c r="F11" i="17" s="1"/>
  <c r="A2" i="34"/>
  <c r="I1" i="34"/>
  <c r="J1" i="68"/>
  <c r="J1" i="18"/>
  <c r="H1" i="17"/>
  <c r="J56" i="12"/>
  <c r="J54" i="12"/>
  <c r="I54" i="12"/>
  <c r="I21" i="20"/>
  <c r="H21" i="20"/>
  <c r="D22" i="20"/>
  <c r="D6" i="20"/>
  <c r="D5" i="20"/>
  <c r="I40" i="12"/>
  <c r="G80" i="68"/>
  <c r="I22" i="20" s="1"/>
  <c r="F80" i="68"/>
  <c r="H22" i="20" s="1"/>
  <c r="G55" i="68"/>
  <c r="I13" i="20" s="1"/>
  <c r="I9" i="20"/>
  <c r="H9" i="20"/>
  <c r="A2" i="68"/>
  <c r="E22" i="20"/>
  <c r="A2" i="23"/>
  <c r="B2" i="17"/>
  <c r="B2" i="12"/>
  <c r="B2" i="20"/>
  <c r="I41" i="12"/>
  <c r="J40" i="12"/>
  <c r="J32" i="12"/>
  <c r="D72" i="82"/>
  <c r="N13" i="20"/>
  <c r="F21" i="20"/>
  <c r="N21" i="20"/>
  <c r="D21" i="20"/>
  <c r="M21" i="20"/>
  <c r="E21" i="20"/>
  <c r="J75" i="81"/>
  <c r="F76" i="82" s="1"/>
  <c r="L11" i="20"/>
  <c r="D15" i="17"/>
  <c r="F15" i="17" s="1"/>
  <c r="M31" i="12"/>
  <c r="M54" i="12"/>
  <c r="O54" i="12"/>
  <c r="O56" i="12"/>
  <c r="D16" i="17"/>
  <c r="F16" i="17" s="1"/>
  <c r="D7" i="17"/>
  <c r="N11" i="20"/>
  <c r="D71" i="81"/>
  <c r="D71" i="68"/>
  <c r="I71" i="68" s="1"/>
  <c r="K18" i="20" s="1"/>
  <c r="E11" i="20"/>
  <c r="D8" i="17"/>
  <c r="F8" i="17" s="1"/>
  <c r="J80" i="81"/>
  <c r="N54" i="12"/>
  <c r="N56" i="12" s="1"/>
  <c r="B43" i="81" l="1"/>
  <c r="B44" i="34" s="1"/>
  <c r="G23" i="20"/>
  <c r="G24" i="20" s="1"/>
  <c r="K23" i="20"/>
  <c r="K24" i="20" s="1"/>
  <c r="G15" i="20"/>
  <c r="F56" i="82"/>
  <c r="B30" i="68"/>
  <c r="B29" i="81"/>
  <c r="B30" i="34" s="1"/>
  <c r="B29" i="68"/>
  <c r="F7" i="17"/>
  <c r="F20" i="17" s="1"/>
  <c r="F55" i="17" s="1"/>
  <c r="D20" i="17"/>
  <c r="H71" i="68"/>
  <c r="G71" i="68"/>
  <c r="F71" i="68"/>
  <c r="P22" i="20"/>
  <c r="B35" i="81"/>
  <c r="B36" i="34" s="1"/>
  <c r="B31" i="68"/>
  <c r="B31" i="81"/>
  <c r="B32" i="34" s="1"/>
  <c r="B27" i="81"/>
  <c r="B28" i="34" s="1"/>
  <c r="F84" i="68"/>
  <c r="F85" i="68"/>
  <c r="F32" i="12"/>
  <c r="H65" i="81"/>
  <c r="E130" i="34"/>
  <c r="H83" i="68"/>
  <c r="E142" i="34"/>
  <c r="B47" i="81"/>
  <c r="B48" i="34" s="1"/>
  <c r="B47" i="68"/>
  <c r="B48" i="82"/>
  <c r="B35" i="68"/>
  <c r="B30" i="81"/>
  <c r="B31" i="34" s="1"/>
  <c r="B46" i="82"/>
  <c r="G31" i="12"/>
  <c r="G32" i="12" s="1"/>
  <c r="K41" i="12"/>
  <c r="O12" i="20"/>
  <c r="N10" i="20"/>
  <c r="J43" i="81"/>
  <c r="F44" i="82" s="1"/>
  <c r="J32" i="81"/>
  <c r="F33" i="82" s="1"/>
  <c r="J28" i="81"/>
  <c r="F29" i="82" s="1"/>
  <c r="O9" i="20"/>
  <c r="J48" i="81"/>
  <c r="F49" i="82" s="1"/>
  <c r="J49" i="82" s="1"/>
  <c r="J35" i="81"/>
  <c r="F36" i="82" s="1"/>
  <c r="N12" i="20"/>
  <c r="J34" i="81"/>
  <c r="F35" i="82" s="1"/>
  <c r="J21" i="82"/>
  <c r="J44" i="81"/>
  <c r="F45" i="82" s="1"/>
  <c r="J24" i="81"/>
  <c r="F25" i="82" s="1"/>
  <c r="O10" i="20"/>
  <c r="L21" i="20"/>
  <c r="P21" i="20" s="1"/>
  <c r="M9" i="20"/>
  <c r="L10" i="20"/>
  <c r="J25" i="81"/>
  <c r="F26" i="82" s="1"/>
  <c r="J47" i="81"/>
  <c r="J45" i="81"/>
  <c r="F46" i="82" s="1"/>
  <c r="L9" i="20"/>
  <c r="N9" i="20"/>
  <c r="J14" i="81"/>
  <c r="J26" i="81"/>
  <c r="F27" i="82" s="1"/>
  <c r="J30" i="81"/>
  <c r="F31" i="82" s="1"/>
  <c r="J38" i="81"/>
  <c r="F39" i="82" s="1"/>
  <c r="J33" i="81"/>
  <c r="F34" i="82" s="1"/>
  <c r="J29" i="81"/>
  <c r="F30" i="82" s="1"/>
  <c r="J42" i="81"/>
  <c r="F43" i="82" s="1"/>
  <c r="L13" i="20"/>
  <c r="J41" i="81"/>
  <c r="J31" i="81"/>
  <c r="F32" i="82" s="1"/>
  <c r="J46" i="81"/>
  <c r="F47" i="82" s="1"/>
  <c r="J16" i="82"/>
  <c r="J47" i="82"/>
  <c r="E10" i="20"/>
  <c r="J76" i="82"/>
  <c r="B33" i="68"/>
  <c r="F13" i="20"/>
  <c r="F10" i="20"/>
  <c r="D11" i="20"/>
  <c r="P11" i="20" s="1"/>
  <c r="E12" i="20"/>
  <c r="B49" i="82"/>
  <c r="B33" i="81"/>
  <c r="B34" i="34" s="1"/>
  <c r="B34" i="81"/>
  <c r="B35" i="34" s="1"/>
  <c r="F12" i="20"/>
  <c r="F55" i="23"/>
  <c r="D13" i="20" s="1"/>
  <c r="D12" i="20"/>
  <c r="B28" i="81"/>
  <c r="B29" i="34" s="1"/>
  <c r="E9" i="20"/>
  <c r="B27" i="68"/>
  <c r="B34" i="68"/>
  <c r="B28" i="68"/>
  <c r="H21" i="23"/>
  <c r="F9" i="20" s="1"/>
  <c r="B33" i="82"/>
  <c r="J17" i="82"/>
  <c r="F21" i="23"/>
  <c r="D9" i="20" s="1"/>
  <c r="B48" i="68"/>
  <c r="B45" i="81"/>
  <c r="B46" i="34" s="1"/>
  <c r="B32" i="68"/>
  <c r="B43" i="68"/>
  <c r="J14" i="82"/>
  <c r="H84" i="81"/>
  <c r="H84" i="68"/>
  <c r="H84" i="23"/>
  <c r="F84" i="23"/>
  <c r="G85" i="81"/>
  <c r="H85" i="68"/>
  <c r="F85" i="23"/>
  <c r="E22" i="34"/>
  <c r="G84" i="81"/>
  <c r="F65" i="81"/>
  <c r="F65" i="68"/>
  <c r="G65" i="68"/>
  <c r="F153" i="34"/>
  <c r="F22" i="34"/>
  <c r="H85" i="23"/>
  <c r="G66" i="81"/>
  <c r="G66" i="68"/>
  <c r="H66" i="68"/>
  <c r="H66" i="23"/>
  <c r="F66" i="68"/>
  <c r="F66" i="81"/>
  <c r="H65" i="23"/>
  <c r="G65" i="81"/>
  <c r="H65" i="68"/>
  <c r="F37" i="34"/>
  <c r="I37" i="34" s="1"/>
  <c r="I84" i="81"/>
  <c r="E151" i="34"/>
  <c r="I151" i="34" s="1"/>
  <c r="K45" i="12"/>
  <c r="N41" i="12"/>
  <c r="N32" i="12"/>
  <c r="M32" i="12"/>
  <c r="M41" i="12"/>
  <c r="O41" i="12"/>
  <c r="O32" i="12"/>
  <c r="J41" i="12"/>
  <c r="P31" i="12"/>
  <c r="M12" i="20"/>
  <c r="F45" i="12"/>
  <c r="M13" i="20"/>
  <c r="J79" i="82"/>
  <c r="J45" i="12"/>
  <c r="J20" i="82"/>
  <c r="J18" i="82"/>
  <c r="J80" i="82"/>
  <c r="M45" i="12"/>
  <c r="N45" i="12"/>
  <c r="I45" i="12"/>
  <c r="I130" i="34" l="1"/>
  <c r="E138" i="34"/>
  <c r="I138" i="34" s="1"/>
  <c r="I142" i="34"/>
  <c r="E153" i="34"/>
  <c r="I153" i="34" s="1"/>
  <c r="F48" i="82"/>
  <c r="J48" i="82" s="1"/>
  <c r="F42" i="82"/>
  <c r="F50" i="82" s="1"/>
  <c r="J49" i="81"/>
  <c r="J21" i="81"/>
  <c r="F22" i="82" s="1"/>
  <c r="F15" i="82"/>
  <c r="J15" i="82" s="1"/>
  <c r="F37" i="82"/>
  <c r="Q31" i="12"/>
  <c r="I22" i="34"/>
  <c r="I94" i="34" s="1"/>
  <c r="I109" i="34" s="1"/>
  <c r="J65" i="68"/>
  <c r="J66" i="68"/>
  <c r="P10" i="20"/>
  <c r="P12" i="20"/>
  <c r="F64" i="68"/>
  <c r="P13" i="20"/>
  <c r="J71" i="68"/>
  <c r="P9" i="20"/>
  <c r="E45" i="12"/>
  <c r="H45" i="12"/>
  <c r="F84" i="81"/>
  <c r="J84" i="81" s="1"/>
  <c r="G66" i="23"/>
  <c r="G85" i="68"/>
  <c r="J85" i="68" s="1"/>
  <c r="G85" i="23"/>
  <c r="J85" i="23" s="1"/>
  <c r="G83" i="23"/>
  <c r="F65" i="23"/>
  <c r="E94" i="34"/>
  <c r="E118" i="34" s="1"/>
  <c r="G84" i="68"/>
  <c r="J84" i="68" s="1"/>
  <c r="J81" i="82"/>
  <c r="J12" i="82"/>
  <c r="J45" i="82"/>
  <c r="J13" i="82"/>
  <c r="J39" i="82"/>
  <c r="J44" i="82"/>
  <c r="J19" i="82"/>
  <c r="J43" i="82"/>
  <c r="I65" i="81"/>
  <c r="J65" i="81" s="1"/>
  <c r="G83" i="68"/>
  <c r="H85" i="81"/>
  <c r="I85" i="81"/>
  <c r="F94" i="34"/>
  <c r="F118" i="34" s="1"/>
  <c r="F83" i="23"/>
  <c r="F83" i="68"/>
  <c r="G64" i="81"/>
  <c r="F83" i="81"/>
  <c r="F64" i="23"/>
  <c r="G83" i="81"/>
  <c r="G86" i="81" s="1"/>
  <c r="H83" i="81"/>
  <c r="I83" i="81"/>
  <c r="F66" i="23"/>
  <c r="H64" i="68"/>
  <c r="H67" i="68" s="1"/>
  <c r="H64" i="81"/>
  <c r="I64" i="81"/>
  <c r="H64" i="23"/>
  <c r="H67" i="23" s="1"/>
  <c r="F64" i="81"/>
  <c r="F67" i="81" s="1"/>
  <c r="G65" i="23"/>
  <c r="H86" i="68"/>
  <c r="G64" i="68"/>
  <c r="G67" i="68" s="1"/>
  <c r="H83" i="23"/>
  <c r="H86" i="23" s="1"/>
  <c r="G64" i="23"/>
  <c r="I66" i="81"/>
  <c r="H66" i="81"/>
  <c r="O45" i="12"/>
  <c r="P32" i="12"/>
  <c r="Q32" i="12" s="1"/>
  <c r="P41" i="12"/>
  <c r="G84" i="23"/>
  <c r="J84" i="23" s="1"/>
  <c r="J46" i="82"/>
  <c r="I118" i="34" l="1"/>
  <c r="M23" i="20"/>
  <c r="G88" i="81"/>
  <c r="J23" i="20"/>
  <c r="H88" i="68"/>
  <c r="F23" i="20"/>
  <c r="H88" i="23"/>
  <c r="J42" i="82"/>
  <c r="J50" i="82" s="1"/>
  <c r="F85" i="82"/>
  <c r="J66" i="23"/>
  <c r="J64" i="23"/>
  <c r="J83" i="23"/>
  <c r="J65" i="23"/>
  <c r="F66" i="82" s="1"/>
  <c r="J83" i="68"/>
  <c r="F67" i="68"/>
  <c r="J64" i="68"/>
  <c r="E114" i="34"/>
  <c r="G67" i="23"/>
  <c r="I67" i="81"/>
  <c r="O15" i="20" s="1"/>
  <c r="F114" i="34"/>
  <c r="F122" i="34"/>
  <c r="F113" i="34"/>
  <c r="F121" i="34"/>
  <c r="H59" i="81" s="1"/>
  <c r="F112" i="34"/>
  <c r="G59" i="23" s="1"/>
  <c r="F111" i="34"/>
  <c r="F120" i="34"/>
  <c r="G59" i="81" s="1"/>
  <c r="F115" i="34"/>
  <c r="F59" i="68" s="1"/>
  <c r="F119" i="34"/>
  <c r="F59" i="81" s="1"/>
  <c r="F116" i="34"/>
  <c r="G59" i="68" s="1"/>
  <c r="F117" i="34"/>
  <c r="F109" i="34"/>
  <c r="E121" i="34"/>
  <c r="I121" i="34" s="1"/>
  <c r="E112" i="34"/>
  <c r="E120" i="34"/>
  <c r="E111" i="34"/>
  <c r="E117" i="34"/>
  <c r="E119" i="34"/>
  <c r="E122" i="34"/>
  <c r="E116" i="34"/>
  <c r="E113" i="34"/>
  <c r="E115" i="34"/>
  <c r="E109" i="34"/>
  <c r="G60" i="68"/>
  <c r="F60" i="81"/>
  <c r="H60" i="23"/>
  <c r="I60" i="81"/>
  <c r="G60" i="23"/>
  <c r="H60" i="68"/>
  <c r="G60" i="81"/>
  <c r="H67" i="81"/>
  <c r="F67" i="23"/>
  <c r="G67" i="81"/>
  <c r="G86" i="68"/>
  <c r="J11" i="82"/>
  <c r="J22" i="82" s="1"/>
  <c r="J66" i="81"/>
  <c r="H86" i="81"/>
  <c r="F60" i="68"/>
  <c r="I86" i="81"/>
  <c r="J85" i="81"/>
  <c r="F86" i="82" s="1"/>
  <c r="F15" i="20"/>
  <c r="F86" i="68"/>
  <c r="F88" i="68" s="1"/>
  <c r="J15" i="20"/>
  <c r="F86" i="23"/>
  <c r="J64" i="81"/>
  <c r="I15" i="20"/>
  <c r="J83" i="81"/>
  <c r="F86" i="81"/>
  <c r="F88" i="81" s="1"/>
  <c r="G86" i="23"/>
  <c r="G45" i="12"/>
  <c r="O23" i="20" l="1"/>
  <c r="I88" i="81"/>
  <c r="I23" i="20"/>
  <c r="G88" i="68"/>
  <c r="L23" i="20"/>
  <c r="N23" i="20"/>
  <c r="H88" i="81"/>
  <c r="D23" i="20"/>
  <c r="F88" i="23"/>
  <c r="E23" i="20"/>
  <c r="E24" i="20" s="1"/>
  <c r="G88" i="23"/>
  <c r="J86" i="23"/>
  <c r="J88" i="23" s="1"/>
  <c r="F84" i="82"/>
  <c r="F87" i="82" s="1"/>
  <c r="F89" i="82" s="1"/>
  <c r="I117" i="34"/>
  <c r="F65" i="82"/>
  <c r="F67" i="82"/>
  <c r="J67" i="82" s="1"/>
  <c r="I116" i="34"/>
  <c r="I113" i="34"/>
  <c r="I122" i="34"/>
  <c r="I115" i="34"/>
  <c r="I120" i="34"/>
  <c r="I112" i="34"/>
  <c r="I119" i="34"/>
  <c r="I114" i="34"/>
  <c r="I111" i="34"/>
  <c r="J67" i="23"/>
  <c r="I58" i="23"/>
  <c r="H59" i="23"/>
  <c r="I59" i="23"/>
  <c r="J60" i="68"/>
  <c r="H15" i="20"/>
  <c r="J67" i="68"/>
  <c r="I58" i="68"/>
  <c r="H23" i="20"/>
  <c r="J86" i="68"/>
  <c r="J88" i="68" s="1"/>
  <c r="H59" i="68"/>
  <c r="I59" i="68"/>
  <c r="F123" i="34"/>
  <c r="F156" i="34" s="1"/>
  <c r="F58" i="81"/>
  <c r="F61" i="81" s="1"/>
  <c r="F69" i="81" s="1"/>
  <c r="G58" i="81"/>
  <c r="G61" i="81" s="1"/>
  <c r="G69" i="81" s="1"/>
  <c r="H58" i="81"/>
  <c r="H58" i="23"/>
  <c r="G58" i="23"/>
  <c r="G61" i="23" s="1"/>
  <c r="E14" i="20" s="1"/>
  <c r="H58" i="68"/>
  <c r="H61" i="68" s="1"/>
  <c r="H69" i="68" s="1"/>
  <c r="G58" i="68"/>
  <c r="G61" i="68" s="1"/>
  <c r="G69" i="68" s="1"/>
  <c r="F58" i="68"/>
  <c r="J67" i="81"/>
  <c r="J86" i="82"/>
  <c r="J66" i="82"/>
  <c r="R13" i="20"/>
  <c r="M15" i="20"/>
  <c r="F59" i="23"/>
  <c r="F60" i="23"/>
  <c r="J60" i="23" s="1"/>
  <c r="F58" i="23"/>
  <c r="I58" i="81"/>
  <c r="H60" i="81"/>
  <c r="J86" i="81"/>
  <c r="J88" i="81" s="1"/>
  <c r="I59" i="81"/>
  <c r="J59" i="81" s="1"/>
  <c r="G71" i="81"/>
  <c r="M18" i="20" s="1"/>
  <c r="N15" i="20"/>
  <c r="D15" i="20"/>
  <c r="E15" i="20"/>
  <c r="L15" i="20"/>
  <c r="F24" i="20"/>
  <c r="J85" i="82"/>
  <c r="J58" i="23" l="1"/>
  <c r="I123" i="34"/>
  <c r="I156" i="34" s="1"/>
  <c r="J59" i="23"/>
  <c r="H61" i="23"/>
  <c r="F14" i="20" s="1"/>
  <c r="F16" i="20" s="1"/>
  <c r="I61" i="23"/>
  <c r="J59" i="68"/>
  <c r="I61" i="68"/>
  <c r="F61" i="68"/>
  <c r="H14" i="20" s="1"/>
  <c r="H16" i="20" s="1"/>
  <c r="J58" i="68"/>
  <c r="P23" i="20"/>
  <c r="E156" i="34"/>
  <c r="J84" i="82"/>
  <c r="J87" i="82" s="1"/>
  <c r="J89" i="82" s="1"/>
  <c r="I14" i="20"/>
  <c r="I16" i="20" s="1"/>
  <c r="P15" i="20"/>
  <c r="L14" i="20"/>
  <c r="L16" i="20" s="1"/>
  <c r="J14" i="20"/>
  <c r="J16" i="20" s="1"/>
  <c r="H61" i="81"/>
  <c r="H69" i="81" s="1"/>
  <c r="J58" i="81"/>
  <c r="I61" i="81"/>
  <c r="O14" i="20" s="1"/>
  <c r="D24" i="20"/>
  <c r="J60" i="81"/>
  <c r="F61" i="82" s="1"/>
  <c r="F61" i="23"/>
  <c r="D14" i="20" s="1"/>
  <c r="E16" i="20"/>
  <c r="F68" i="82"/>
  <c r="J65" i="82"/>
  <c r="J68" i="82" s="1"/>
  <c r="G69" i="23"/>
  <c r="G71" i="23" s="1"/>
  <c r="M14" i="20"/>
  <c r="M16" i="20" s="1"/>
  <c r="I18" i="20"/>
  <c r="J18" i="20"/>
  <c r="F71" i="81"/>
  <c r="L18" i="20" s="1"/>
  <c r="H71" i="81"/>
  <c r="N18" i="20" s="1"/>
  <c r="I24" i="20"/>
  <c r="J24" i="20"/>
  <c r="H24" i="20"/>
  <c r="L24" i="20"/>
  <c r="M24" i="20"/>
  <c r="G90" i="81"/>
  <c r="N24" i="20"/>
  <c r="J61" i="23" l="1"/>
  <c r="J69" i="23" s="1"/>
  <c r="F60" i="82"/>
  <c r="J60" i="82" s="1"/>
  <c r="F59" i="82"/>
  <c r="G14" i="20"/>
  <c r="G16" i="20" s="1"/>
  <c r="G26" i="20" s="1"/>
  <c r="I69" i="23"/>
  <c r="I90" i="23" s="1"/>
  <c r="I69" i="68"/>
  <c r="I90" i="68" s="1"/>
  <c r="K14" i="20"/>
  <c r="K16" i="20" s="1"/>
  <c r="K26" i="20" s="1"/>
  <c r="E18" i="20"/>
  <c r="E26" i="20" s="1"/>
  <c r="H69" i="23"/>
  <c r="H71" i="23" s="1"/>
  <c r="F18" i="20" s="1"/>
  <c r="F26" i="20" s="1"/>
  <c r="F69" i="68"/>
  <c r="F90" i="68" s="1"/>
  <c r="J61" i="68"/>
  <c r="J69" i="68" s="1"/>
  <c r="J61" i="81"/>
  <c r="J69" i="81" s="1"/>
  <c r="N14" i="20"/>
  <c r="N16" i="20" s="1"/>
  <c r="N26" i="20" s="1"/>
  <c r="J61" i="82"/>
  <c r="D16" i="20"/>
  <c r="F69" i="23"/>
  <c r="M26" i="20"/>
  <c r="G90" i="23"/>
  <c r="I69" i="81"/>
  <c r="H90" i="81"/>
  <c r="I26" i="20"/>
  <c r="G90" i="68"/>
  <c r="F90" i="81"/>
  <c r="H90" i="68"/>
  <c r="J26" i="20"/>
  <c r="L26" i="20"/>
  <c r="H18" i="20"/>
  <c r="J90" i="68" l="1"/>
  <c r="J71" i="23"/>
  <c r="H90" i="23"/>
  <c r="P24" i="20"/>
  <c r="P14" i="20"/>
  <c r="P16" i="20" s="1"/>
  <c r="F62" i="82"/>
  <c r="F70" i="82" s="1"/>
  <c r="J59" i="82"/>
  <c r="J62" i="82" s="1"/>
  <c r="J70" i="82" s="1"/>
  <c r="D26" i="20"/>
  <c r="F90" i="23"/>
  <c r="I71" i="81"/>
  <c r="I90" i="81" s="1"/>
  <c r="H26" i="20"/>
  <c r="J90" i="23" l="1"/>
  <c r="J91" i="82"/>
  <c r="J71" i="81"/>
  <c r="F72" i="82" s="1"/>
  <c r="O18" i="20"/>
  <c r="F91" i="82" l="1"/>
  <c r="P18" i="20"/>
  <c r="P26" i="20" s="1"/>
  <c r="J93" i="82"/>
  <c r="J95" i="82" s="1"/>
  <c r="J90" i="81"/>
  <c r="O26" i="20"/>
  <c r="F93" i="82"/>
  <c r="F95" i="82" s="1"/>
  <c r="P31" i="20" l="1"/>
  <c r="P33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tc={C506422D-7566-4BB0-8395-4CEBF04292C5}</author>
  </authors>
  <commentList>
    <comment ref="J110" authorId="0" shapeId="0" xr:uid="{C506422D-7566-4BB0-8395-4CEBF04292C5}">
      <text>
        <t>[Threaded comment]
Your version of Excel allows you to read this threaded comment; however, any edits to it will get removed if the file is opened in a newer version of Excel. Learn more: https://go.microsoft.com/fwlink/?linkid=870924
Comment:
    DRD Fix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<sst xmlns="http://schemas.openxmlformats.org/spreadsheetml/2006/main" count="1296" uniqueCount="627">
  <si>
    <t>Title</t>
  </si>
  <si>
    <t>General Proposer Information</t>
  </si>
  <si>
    <t xml:space="preserve">Proposer Name: </t>
  </si>
  <si>
    <t>Note to proposer:  Input data in yellow shaded areas only.</t>
  </si>
  <si>
    <t>A. Primary Contact Information</t>
  </si>
  <si>
    <t>1.</t>
  </si>
  <si>
    <t>Name</t>
  </si>
  <si>
    <t>2.</t>
  </si>
  <si>
    <t>3.</t>
  </si>
  <si>
    <t>Phone</t>
  </si>
  <si>
    <t>4.</t>
  </si>
  <si>
    <t>Fax</t>
  </si>
  <si>
    <t>5.</t>
  </si>
  <si>
    <t>E-mail</t>
  </si>
  <si>
    <t>B. Support Facilities</t>
  </si>
  <si>
    <t xml:space="preserve">1.                                               </t>
  </si>
  <si>
    <t>Address of collection vehicle parking, maintenance, washing, and route staff parking facility(ies)</t>
  </si>
  <si>
    <t>Address of administrative office</t>
  </si>
  <si>
    <t>Address of billing office</t>
  </si>
  <si>
    <t>Address of customer service office</t>
  </si>
  <si>
    <t xml:space="preserve"> </t>
  </si>
  <si>
    <t>C. Vehicle Manufacturer and Specifications (Body Capacity, GVWR, Load Capacity)</t>
  </si>
  <si>
    <t>Drop Box Vehicles</t>
  </si>
  <si>
    <t>Carts</t>
  </si>
  <si>
    <t>Bins</t>
  </si>
  <si>
    <t>Name of processing site</t>
  </si>
  <si>
    <t>Owner's name</t>
  </si>
  <si>
    <t>Operator's name</t>
  </si>
  <si>
    <t>Address of processing site</t>
  </si>
  <si>
    <t>Hauling method (e.g. direct haul, transfer haul, Pod haul)</t>
  </si>
  <si>
    <t>6.</t>
  </si>
  <si>
    <t>Name and address of transfer location (if applicable)</t>
  </si>
  <si>
    <t>* Insert Rows as Needed to Reflect Additional Facility and/or Subcontractor Information.</t>
  </si>
  <si>
    <t>Operating Statistics</t>
  </si>
  <si>
    <t>Solid Waste</t>
  </si>
  <si>
    <t>Recyclable Materials</t>
  </si>
  <si>
    <t>Organic Materials</t>
  </si>
  <si>
    <t>C&amp;D 
Materials</t>
  </si>
  <si>
    <t>TOTAL</t>
  </si>
  <si>
    <t>Account Information</t>
  </si>
  <si>
    <t># of weekly accounts (customers)</t>
  </si>
  <si>
    <t>Labor Information</t>
  </si>
  <si>
    <t># of regular route personnel</t>
  </si>
  <si>
    <t>Labor hours/day/person</t>
  </si>
  <si>
    <t>Total labor hours/year</t>
  </si>
  <si>
    <t>Route Information</t>
  </si>
  <si>
    <t># of routes per</t>
  </si>
  <si>
    <t>Weekday</t>
  </si>
  <si>
    <t>Saturday</t>
  </si>
  <si>
    <t>Sunday</t>
  </si>
  <si>
    <t># of persons per route per</t>
  </si>
  <si>
    <t># of route hours/day/route per</t>
  </si>
  <si>
    <t># of route hours per year per:</t>
  </si>
  <si>
    <t>Total Route Hours per Year (all routes)</t>
  </si>
  <si>
    <t># of FTE routes</t>
  </si>
  <si>
    <t>Total # of cart setouts per day for all routes</t>
  </si>
  <si>
    <t># of cart setouts/day/FTE route</t>
  </si>
  <si>
    <t># of cart setouts per week for all routes</t>
  </si>
  <si>
    <t>Set out rate (%)</t>
  </si>
  <si>
    <t># of lifts or pulls per week for all routes</t>
  </si>
  <si>
    <t># of lifts or pulls per year for all routes</t>
  </si>
  <si>
    <t># of lifts or pulls per route hour</t>
  </si>
  <si>
    <t>Vehicle Information</t>
  </si>
  <si>
    <t># of regular collection vehicles (from Form 4)</t>
  </si>
  <si>
    <t># of spare collection vehicles (from Form 4)</t>
  </si>
  <si>
    <t>Total # of collection vehicles</t>
  </si>
  <si>
    <t>Tonnage Information (annual)</t>
  </si>
  <si>
    <t>Solid Waste Collected</t>
  </si>
  <si>
    <t>Recyclable Materials Collected</t>
  </si>
  <si>
    <t>Organic Materials Collected</t>
  </si>
  <si>
    <t>C&amp;D</t>
  </si>
  <si>
    <t>HHW</t>
  </si>
  <si>
    <t>Bulky Items/Reusable Materials Collected</t>
  </si>
  <si>
    <t>Other Materials Collected (Specify)</t>
  </si>
  <si>
    <t>Total Collected</t>
  </si>
  <si>
    <t>Processing residue disposed</t>
  </si>
  <si>
    <t>Net Diverted (Line  32 + 33 + 34 + 35 + 36 + 37- 39)</t>
  </si>
  <si>
    <t>Notes for Form 2:</t>
  </si>
  <si>
    <r>
      <t xml:space="preserve">Line 1 </t>
    </r>
    <r>
      <rPr>
        <sz val="12"/>
        <rFont val="Calibri"/>
        <family val="2"/>
      </rPr>
      <t>- Should equal the number of customer serviced on a weekly basis</t>
    </r>
  </si>
  <si>
    <r>
      <t xml:space="preserve">Line 3 - </t>
    </r>
    <r>
      <rPr>
        <sz val="12"/>
        <rFont val="Calibri"/>
        <family val="2"/>
      </rPr>
      <t>Identify number of hours per day each regular route employee will work each day (including breaks, pre- and post-route checks, etc., excludes casual/pool personnel).</t>
    </r>
  </si>
  <si>
    <r>
      <t xml:space="preserve">Line 4 - </t>
    </r>
    <r>
      <rPr>
        <sz val="12"/>
        <rFont val="Calibri"/>
        <family val="2"/>
      </rPr>
      <t>Should equal Line 2 * Line 3 * 260 days. Total should tie to total payroll hours.</t>
    </r>
  </si>
  <si>
    <r>
      <t>Lines 5, 6, and 7</t>
    </r>
    <r>
      <rPr>
        <sz val="12"/>
        <rFont val="Calibri"/>
        <family val="2"/>
      </rPr>
      <t xml:space="preserve"> - Information is to be reported for collection routes only and does not include any support (e.g., container delivery routes, cleanup routes, missed pickup routes etc.)</t>
    </r>
  </si>
  <si>
    <r>
      <t xml:space="preserve">Lines 11, 12, and 13 - </t>
    </r>
    <r>
      <rPr>
        <sz val="12"/>
        <rFont val="Calibri"/>
        <family val="2"/>
      </rPr>
      <t>Identify number of hours per day each route will take to complete (including collection time and hauling time to transfer station, landfill, or processing site).</t>
    </r>
  </si>
  <si>
    <r>
      <t>Line 14</t>
    </r>
    <r>
      <rPr>
        <sz val="12"/>
        <rFont val="Calibri"/>
        <family val="2"/>
      </rPr>
      <t xml:space="preserve"> - Should equal Line 5 * Line 11* 260 days</t>
    </r>
  </si>
  <si>
    <r>
      <t>Line 15</t>
    </r>
    <r>
      <rPr>
        <sz val="12"/>
        <rFont val="Calibri"/>
        <family val="2"/>
      </rPr>
      <t xml:space="preserve"> - Should equal Line 6 * Line 12 * 52 weeks</t>
    </r>
  </si>
  <si>
    <r>
      <t>Line 16</t>
    </r>
    <r>
      <rPr>
        <sz val="12"/>
        <rFont val="Calibri"/>
        <family val="2"/>
      </rPr>
      <t xml:space="preserve"> - Should equal Line 7 * Line 13 * 52 weeks</t>
    </r>
  </si>
  <si>
    <r>
      <t>Line 17</t>
    </r>
    <r>
      <rPr>
        <sz val="12"/>
        <rFont val="Calibri"/>
        <family val="2"/>
      </rPr>
      <t xml:space="preserve"> - Should equal Line 14 + Line 15 + Line 16</t>
    </r>
  </si>
  <si>
    <r>
      <t>Line 18</t>
    </r>
    <r>
      <rPr>
        <sz val="12"/>
        <rFont val="Calibri"/>
        <family val="2"/>
      </rPr>
      <t xml:space="preserve"> - Should equal Line 17 / 2,080 hours</t>
    </r>
  </si>
  <si>
    <r>
      <t xml:space="preserve">Line 38 - </t>
    </r>
    <r>
      <rPr>
        <sz val="12"/>
        <rFont val="Calibri"/>
        <family val="2"/>
      </rPr>
      <t>Should equal the sum of Line 31 + Line 32 + Line 33 + Line 34 + Line35 + Line 36 + Line 37</t>
    </r>
  </si>
  <si>
    <r>
      <t xml:space="preserve">Line 40 - </t>
    </r>
    <r>
      <rPr>
        <sz val="12"/>
        <rFont val="Calibri"/>
        <family val="2"/>
      </rPr>
      <t>Should equal Line 32 + Line 33 + Line 34 + Line 35 + Line 36 + Line 37 - Line 39</t>
    </r>
  </si>
  <si>
    <t>Pulls = pull and return etc.</t>
  </si>
  <si>
    <t>Full Time Equivalent (FTE) = 40 hours per week, 2,080 hours per year</t>
  </si>
  <si>
    <t>Proposed Labor Requirements</t>
  </si>
  <si>
    <t># of Regular Personnel</t>
  </si>
  <si>
    <t># of Casual/Pool</t>
  </si>
  <si>
    <t>Total</t>
  </si>
  <si>
    <t>Hourly Rate</t>
  </si>
  <si>
    <t>Benefits Cost/Year/Hour</t>
  </si>
  <si>
    <r>
      <t xml:space="preserve">Route Personnel Headcount </t>
    </r>
    <r>
      <rPr>
        <sz val="10"/>
        <rFont val="Calibri"/>
        <family val="2"/>
      </rPr>
      <t>(include fraction of employee)</t>
    </r>
  </si>
  <si>
    <t>Average Hourly Rate</t>
  </si>
  <si>
    <t>Subtotal Route Personnel</t>
  </si>
  <si>
    <t>Notes</t>
  </si>
  <si>
    <t>Benefits Cost/Hour</t>
  </si>
  <si>
    <r>
      <t>Other Personnel Headcount</t>
    </r>
    <r>
      <rPr>
        <sz val="10"/>
        <rFont val="Calibri"/>
        <family val="2"/>
      </rPr>
      <t xml:space="preserve"> (include fraction of employee)</t>
    </r>
  </si>
  <si>
    <t># of Employees</t>
  </si>
  <si>
    <t>Executive Management (CEO, CFO, COO, etc.)</t>
  </si>
  <si>
    <t>General Manager</t>
  </si>
  <si>
    <t>Operations Manager</t>
  </si>
  <si>
    <t>Route Supervisor</t>
  </si>
  <si>
    <t>Dispatcher</t>
  </si>
  <si>
    <t>Container Distribution Includes Pool</t>
  </si>
  <si>
    <t>Container Maintenance/Welder</t>
  </si>
  <si>
    <t>Maintenance Supervisor</t>
  </si>
  <si>
    <t>Maintenance Personnel Includes Pool</t>
  </si>
  <si>
    <t>Controller</t>
  </si>
  <si>
    <t>Safety Specialist</t>
  </si>
  <si>
    <t>Staff Accountant</t>
  </si>
  <si>
    <t>Office Manager</t>
  </si>
  <si>
    <t>Human Resources</t>
  </si>
  <si>
    <t>Accounting Clerk</t>
  </si>
  <si>
    <t>Billings Clerk</t>
  </si>
  <si>
    <t>Accounts Receivable Clerk</t>
  </si>
  <si>
    <t>Collection Clerk</t>
  </si>
  <si>
    <t>Financial Analyst</t>
  </si>
  <si>
    <t>Benefits Coordinator</t>
  </si>
  <si>
    <t>Customer Service Supervisor</t>
  </si>
  <si>
    <t>Customer Service Representatives</t>
  </si>
  <si>
    <t>Sales Coordinator</t>
  </si>
  <si>
    <t>Recycling Manager</t>
  </si>
  <si>
    <t>Sustainability Specialist</t>
  </si>
  <si>
    <t>Other (specify): __________________</t>
  </si>
  <si>
    <t>Subtotal Other Personnel</t>
  </si>
  <si>
    <t>Total All Personnel</t>
  </si>
  <si>
    <t>Capital Requirements</t>
  </si>
  <si>
    <t>Quantity</t>
  </si>
  <si>
    <t>Average Price</t>
  </si>
  <si>
    <t>New</t>
  </si>
  <si>
    <t>Actual</t>
  </si>
  <si>
    <t>Spare</t>
  </si>
  <si>
    <t>Vehicles</t>
  </si>
  <si>
    <t>Collection Vehicles</t>
  </si>
  <si>
    <t>Subtotal</t>
  </si>
  <si>
    <t>Other Vehicles</t>
  </si>
  <si>
    <t>Pickup Trucks</t>
  </si>
  <si>
    <t>Container Distribution</t>
  </si>
  <si>
    <t>Mobile Service Truck</t>
  </si>
  <si>
    <t>Containers</t>
  </si>
  <si>
    <t>Solid Waste 20-gallon</t>
  </si>
  <si>
    <t>Solid Waste 64-gallon</t>
  </si>
  <si>
    <t>Solid Waste 96-gallon</t>
  </si>
  <si>
    <t>Recyclable Material 32-gallon</t>
  </si>
  <si>
    <t>Recyclable Material 64-gallon</t>
  </si>
  <si>
    <t>Recyclable Material 96-gallon</t>
  </si>
  <si>
    <t>Organic Materials 20-gallon</t>
  </si>
  <si>
    <t>Organic Materials 32-gallon</t>
  </si>
  <si>
    <t>Organic Materials 64-gallon</t>
  </si>
  <si>
    <t>Organic Materials 96-gallon</t>
  </si>
  <si>
    <t>Other</t>
  </si>
  <si>
    <t>Description</t>
  </si>
  <si>
    <t>Offices</t>
  </si>
  <si>
    <t>Processing Site(s)</t>
  </si>
  <si>
    <t>Transfer Station</t>
  </si>
  <si>
    <t>Corporation Yard/Maintenance</t>
  </si>
  <si>
    <t>Container Storage Yard</t>
  </si>
  <si>
    <t>Shop Equipment</t>
  </si>
  <si>
    <t>Fueling Equipment</t>
  </si>
  <si>
    <t>Computer and Office Equipment</t>
  </si>
  <si>
    <t>Maintenance Capital</t>
  </si>
  <si>
    <t>SB 1383 Container Label and Color Requirements</t>
  </si>
  <si>
    <t>Other (Specify): Public Education Initial Start-Up/Transition Period</t>
  </si>
  <si>
    <t>Total Capital Cost</t>
  </si>
  <si>
    <t>Check Figure (Do not Edit)</t>
  </si>
  <si>
    <t>Summary of Proposed Costs</t>
  </si>
  <si>
    <t>C&amp;D
Materials</t>
  </si>
  <si>
    <t>BASE 
TOTAL</t>
  </si>
  <si>
    <t>Cost of Operations</t>
  </si>
  <si>
    <t>Labor-Related Costs</t>
  </si>
  <si>
    <t>Vehicle-Related Costs</t>
  </si>
  <si>
    <t>Fuel Costs</t>
  </si>
  <si>
    <t>Other Costs</t>
  </si>
  <si>
    <t>Direct Depreciation</t>
  </si>
  <si>
    <t>Check Figure (Do Not Edit)</t>
  </si>
  <si>
    <t>Total Allocated Costs - Labor, Vehicle, Fuel &amp; Other</t>
  </si>
  <si>
    <t>Total Allocated Costs - Depreciation &amp; Start-Up</t>
  </si>
  <si>
    <t>Total Cost of Operations</t>
  </si>
  <si>
    <t>Pass-Through Costs</t>
  </si>
  <si>
    <t>Interest Expense</t>
  </si>
  <si>
    <t>Direct Lease Costs</t>
  </si>
  <si>
    <t>Total Pass-Through Costs</t>
  </si>
  <si>
    <t xml:space="preserve"> - - -   </t>
  </si>
  <si>
    <t>Net Profit Margin</t>
  </si>
  <si>
    <t>Collection Cost Proposal</t>
  </si>
  <si>
    <t>Proposed 10-Year Cost Scenario</t>
  </si>
  <si>
    <t>Proposed 15- Year Cost Scenario</t>
  </si>
  <si>
    <t>Labor-Related Costs (include regular &amp; pool personnel)</t>
  </si>
  <si>
    <t>Regular Wages</t>
  </si>
  <si>
    <t>Overtime Wages</t>
  </si>
  <si>
    <t>Holiday Wages</t>
  </si>
  <si>
    <t>Vacation Wages</t>
  </si>
  <si>
    <t>Sick Leave Wages</t>
  </si>
  <si>
    <t>Workers Compensation Insurance Premiums</t>
  </si>
  <si>
    <t>Workers Compensation Claims</t>
  </si>
  <si>
    <t>Health &amp; Welfare</t>
  </si>
  <si>
    <t>Pension/ Retirement Benefits</t>
  </si>
  <si>
    <t>Payroll Taxes</t>
  </si>
  <si>
    <t>Other (Please List)</t>
  </si>
  <si>
    <t>Total Labor Related-Costs</t>
  </si>
  <si>
    <r>
      <t xml:space="preserve">Vehicle-Related Costs (do </t>
    </r>
    <r>
      <rPr>
        <b/>
        <sz val="10"/>
        <rFont val="Calibri"/>
        <family val="2"/>
      </rPr>
      <t>not</t>
    </r>
    <r>
      <rPr>
        <sz val="10"/>
        <rFont val="Calibri"/>
        <family val="2"/>
      </rPr>
      <t xml:space="preserve"> include depreciation)</t>
    </r>
  </si>
  <si>
    <t>Total Vehicle-Related Costs</t>
  </si>
  <si>
    <t>Total Other Costs</t>
  </si>
  <si>
    <t>Container Depreciation</t>
  </si>
  <si>
    <t>Route Vehicle Depreciation</t>
  </si>
  <si>
    <t>Other Depreciation</t>
  </si>
  <si>
    <t>Total Direct Depreciation</t>
  </si>
  <si>
    <r>
      <t xml:space="preserve">Allocated Costs - </t>
    </r>
    <r>
      <rPr>
        <b/>
        <sz val="10"/>
        <rFont val="Calibri"/>
        <family val="2"/>
      </rPr>
      <t>Labor, Vehicle, Fuel &amp; Other Costs</t>
    </r>
  </si>
  <si>
    <t>Total Allocated Costs - Labor, Vehicle, Fuel &amp; Other Costs</t>
  </si>
  <si>
    <r>
      <t xml:space="preserve">Allocated Costs - </t>
    </r>
    <r>
      <rPr>
        <b/>
        <sz val="10"/>
        <rFont val="Calibri"/>
        <family val="2"/>
      </rPr>
      <t>Depreciation and Start-Up Costs</t>
    </r>
  </si>
  <si>
    <t>Total Allocated Costs - Depreciation and Start-Up Costs</t>
  </si>
  <si>
    <t>Gross Operating Ratio (% Operating Ratio; i.e., 90%):</t>
  </si>
  <si>
    <t>%</t>
  </si>
  <si>
    <t>Route Vehicles</t>
  </si>
  <si>
    <t>Total Direct Lease Costs</t>
  </si>
  <si>
    <t>Gross Operating Margin</t>
  </si>
  <si>
    <t>Detailed Collection Cost Proposal Information</t>
  </si>
  <si>
    <t>Tires &amp; Tubes</t>
  </si>
  <si>
    <t>Taxes &amp; Licenses</t>
  </si>
  <si>
    <t>Liability &amp; Property Damage Insurance</t>
  </si>
  <si>
    <t>Equipment Insurance</t>
  </si>
  <si>
    <t>Training &amp; Safety Programs</t>
  </si>
  <si>
    <t>Uniforms</t>
  </si>
  <si>
    <t>Profit (Enter % Operating Ratio; i.e. 95%):</t>
  </si>
  <si>
    <t>Total Cost</t>
  </si>
  <si>
    <t>PROPOSED ALLOCATED COST</t>
  </si>
  <si>
    <t>General and Administrative</t>
  </si>
  <si>
    <t>Vehicle Maintenance</t>
  </si>
  <si>
    <t>Container Maintenance</t>
  </si>
  <si>
    <t>Labor-Related Costs (include non-route personnel only)</t>
  </si>
  <si>
    <t>Bad Debt</t>
  </si>
  <si>
    <t>Annual Public Education and Outreach</t>
  </si>
  <si>
    <t>Total Labor, Vehicle, Fuel, and Other Costs</t>
  </si>
  <si>
    <t>Depreciation (non-route specific) and Start-Up Costs</t>
  </si>
  <si>
    <t>Vehicle Depreciation (non-route vehicles)</t>
  </si>
  <si>
    <t>Procurement Cost Reimbursement</t>
  </si>
  <si>
    <t>Start-up Costs (Not related to Public Education - See Form 4)</t>
  </si>
  <si>
    <t>Total Depreciation and Start-Up Costs</t>
  </si>
  <si>
    <t>Total Lease Costs</t>
  </si>
  <si>
    <t>Total Costs to be Allocated</t>
  </si>
  <si>
    <t>Labor, Vehicle, Fuel, &amp; Other Costs Allocated Out</t>
  </si>
  <si>
    <t>Percentage</t>
  </si>
  <si>
    <t>Total Labor, Vehicle, Fuel &amp; Other Costs Allocated Out</t>
  </si>
  <si>
    <t>Depreciation and Start-Up Costs Allocated Out</t>
  </si>
  <si>
    <t>Total Depreciation and Start-Up Costs Allocated Out</t>
  </si>
  <si>
    <t>Total Lease Costs Allocated Out</t>
  </si>
  <si>
    <t>Total Allocated Out</t>
  </si>
  <si>
    <t>Roll off 
(Form 6C)</t>
  </si>
  <si>
    <t>Commercial Food Scraps</t>
  </si>
  <si>
    <t>Roll-Off Solid Waste (6C)</t>
  </si>
  <si>
    <t>Roll-Off Recyclable Materials (6C)</t>
  </si>
  <si>
    <t>Roll-Off Organic Materials (6C)</t>
  </si>
  <si>
    <t>Roll-Off C&amp;D Materials (6C)</t>
  </si>
  <si>
    <t>To Roll-Off Solid Waste (6C)</t>
  </si>
  <si>
    <t>To Roll-Off Recyclable Materials (6C)</t>
  </si>
  <si>
    <t>To Roll-Off Organic Materials(6C)</t>
  </si>
  <si>
    <t>To Roll-Off C&amp;D Materials(6C)</t>
  </si>
  <si>
    <t xml:space="preserve">Rate Period </t>
  </si>
  <si>
    <t>Rate Period</t>
  </si>
  <si>
    <r>
      <t>Line 39 -</t>
    </r>
    <r>
      <rPr>
        <sz val="12"/>
        <rFont val="Calibri"/>
        <family val="2"/>
      </rPr>
      <t xml:space="preserve"> Data to be input by proposer.  Data should reflect the assumptions used for the basis of the costs proposed in Forms 6A - 6D.</t>
    </r>
  </si>
  <si>
    <r>
      <t>Lines 31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- 37</t>
    </r>
    <r>
      <rPr>
        <sz val="12"/>
        <rFont val="Calibri"/>
        <family val="2"/>
      </rPr>
      <t xml:space="preserve"> - Data to be input by proposer.  Data should reflect the assumptions used for the basis of the costs proposed in Forms 6A - 6D.</t>
    </r>
  </si>
  <si>
    <r>
      <t xml:space="preserve">Line 28 </t>
    </r>
    <r>
      <rPr>
        <sz val="12"/>
        <rFont val="Calibri"/>
        <family val="2"/>
      </rPr>
      <t>- No input needed by proposer, data linked to Form 4 - Capital.  Data should reflect the assumptions used for the basis of the costs proposed in Forms 6A - 6D.</t>
    </r>
  </si>
  <si>
    <r>
      <t xml:space="preserve">Line 29 </t>
    </r>
    <r>
      <rPr>
        <sz val="12"/>
        <rFont val="Calibri"/>
        <family val="2"/>
      </rPr>
      <t>- No input needed by proposer, data linked to Form 4 - Capital.  Data should reflect the assumptions used for the basis of the costs proposed in Forms 6A - 6D.</t>
    </r>
  </si>
  <si>
    <r>
      <t xml:space="preserve">Line 8, 9, and 10 </t>
    </r>
    <r>
      <rPr>
        <sz val="12"/>
        <rFont val="Calibri"/>
        <family val="2"/>
      </rPr>
      <t>- Data to be input by proposer.  Data should reflect the assumptions used for the basis of the costs proposed in Forms 6A - 6D.</t>
    </r>
  </si>
  <si>
    <r>
      <t>Line 2</t>
    </r>
    <r>
      <rPr>
        <sz val="12"/>
        <rFont val="Calibri"/>
        <family val="2"/>
      </rPr>
      <t xml:space="preserve"> - Data to be input by proposer.  Data should reflect the assumptions used for the basis of the costs proposed in Forms 6A - 6D.</t>
    </r>
  </si>
  <si>
    <t>Additional Container Set-outs (Beyond First)</t>
  </si>
  <si>
    <t>D. Transfer Station (IF Applicable)</t>
  </si>
  <si>
    <t>E.  Other Processing and Handling (Optional)*</t>
  </si>
  <si>
    <r>
      <t>Line 21</t>
    </r>
    <r>
      <rPr>
        <sz val="12"/>
        <rFont val="Calibri"/>
        <family val="2"/>
      </rPr>
      <t xml:space="preserve"> - Should equal Line 19 / Line 18</t>
    </r>
  </si>
  <si>
    <r>
      <t xml:space="preserve">Line 19 </t>
    </r>
    <r>
      <rPr>
        <sz val="12"/>
        <rFont val="Calibri"/>
        <family val="2"/>
      </rPr>
      <t>- Data to be input by proposer.  Data should reflect the number of base carts set out.</t>
    </r>
  </si>
  <si>
    <r>
      <t xml:space="preserve">Line 20 </t>
    </r>
    <r>
      <rPr>
        <sz val="12"/>
        <rFont val="Calibri"/>
        <family val="2"/>
      </rPr>
      <t>-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Should equal the number of carts set out beyond the 1st.</t>
    </r>
    <r>
      <rPr>
        <b/>
        <sz val="12"/>
        <rFont val="Calibri"/>
        <family val="2"/>
        <scheme val="minor"/>
      </rPr>
      <t xml:space="preserve"> </t>
    </r>
  </si>
  <si>
    <r>
      <t>Line 23</t>
    </r>
    <r>
      <rPr>
        <sz val="12"/>
        <rFont val="Calibri"/>
        <family val="2"/>
      </rPr>
      <t xml:space="preserve"> - Data to be input by proposer.  Data should reflect the assumptions used for the basis of the costs proposed in Form 6A.</t>
    </r>
  </si>
  <si>
    <r>
      <t>Line 25</t>
    </r>
    <r>
      <rPr>
        <sz val="12"/>
        <rFont val="Calibri"/>
        <family val="2"/>
      </rPr>
      <t xml:space="preserve"> - Data to be input by proposer.  Data should reflect the assumptions used for the basis of the costs proposed in Forms 6B - 6D.</t>
    </r>
  </si>
  <si>
    <r>
      <t>Line 26</t>
    </r>
    <r>
      <rPr>
        <sz val="12"/>
        <rFont val="Calibri"/>
        <family val="2"/>
      </rPr>
      <t xml:space="preserve"> - Data to be input by proposer and should equal Line 24 * 52 weeks.  Data should reflect the assumptions used for the basis of the costs proposed in Forms 6B - 6D.</t>
    </r>
  </si>
  <si>
    <r>
      <t xml:space="preserve">Line 27 - </t>
    </r>
    <r>
      <rPr>
        <sz val="12"/>
        <rFont val="Calibri"/>
        <family val="2"/>
      </rPr>
      <t>Should equal Line 25/ Line 17</t>
    </r>
  </si>
  <si>
    <r>
      <t xml:space="preserve">Line 30 - </t>
    </r>
    <r>
      <rPr>
        <sz val="12"/>
        <rFont val="Calibri"/>
        <family val="2"/>
      </rPr>
      <t>Should equal Line 28 + Line 29</t>
    </r>
  </si>
  <si>
    <r>
      <t xml:space="preserve">Line 24 - </t>
    </r>
    <r>
      <rPr>
        <sz val="12"/>
        <rFont val="Calibri"/>
        <family val="2"/>
      </rPr>
      <t>Should equal Line 22 / Line 23</t>
    </r>
  </si>
  <si>
    <r>
      <t>Line 22</t>
    </r>
    <r>
      <rPr>
        <sz val="12"/>
        <rFont val="Calibri"/>
        <family val="2"/>
      </rPr>
      <t xml:space="preserve"> - Should equal Line 19 and Line 20 * 5 days</t>
    </r>
  </si>
  <si>
    <r>
      <t>*A</t>
    </r>
    <r>
      <rPr>
        <sz val="10"/>
        <rFont val="Calibri"/>
        <family val="2"/>
      </rPr>
      <t>mounts to tie to Forms 6A through 6D.</t>
    </r>
  </si>
  <si>
    <t xml:space="preserve">Other (specify): </t>
  </si>
  <si>
    <t>Other (specify):</t>
  </si>
  <si>
    <t>Outreach Coordinator (Labor and Benefits)</t>
  </si>
  <si>
    <t>Saturday (MFD &amp; COM Only)</t>
  </si>
  <si>
    <t xml:space="preserve">RecycleSmart Base </t>
  </si>
  <si>
    <t>Public Litter Container</t>
  </si>
  <si>
    <t>Solid Waste 32-gallon</t>
  </si>
  <si>
    <t>Municipal Contract Manager</t>
  </si>
  <si>
    <t>Recycling Coordinator</t>
  </si>
  <si>
    <t xml:space="preserve">Municipal Contract Manager (Labor and Benefits) </t>
  </si>
  <si>
    <t xml:space="preserve">Recycling Coordinator (Labor and Benefits) </t>
  </si>
  <si>
    <t>Current Inventory</t>
  </si>
  <si>
    <t>New Services*</t>
  </si>
  <si>
    <t xml:space="preserve">*New Service Containers will be depreciated over the term of the agreement. </t>
  </si>
  <si>
    <t>As Needed Replacement</t>
  </si>
  <si>
    <t>Solid Waste 1 cubic yards</t>
  </si>
  <si>
    <t>Solid Waste 2 cubic yards</t>
  </si>
  <si>
    <t>Solid Waste 3 cubic yards</t>
  </si>
  <si>
    <t>Solid Waste 4 cubic yards</t>
  </si>
  <si>
    <t>Solid Waste 5 cubic yards</t>
  </si>
  <si>
    <t>Solid Waste 6 cubic yards</t>
  </si>
  <si>
    <t>Solid Waste 8 cubic yards</t>
  </si>
  <si>
    <t>Recyclable Material 1 cubic yards</t>
  </si>
  <si>
    <t>Recyclable Material 2 cubic yards</t>
  </si>
  <si>
    <t>Recyclable Material 3 cubic yards</t>
  </si>
  <si>
    <t>Recyclable Material 4 cubic yards</t>
  </si>
  <si>
    <t>Recyclable Material 5 cubic yards</t>
  </si>
  <si>
    <t>Recyclable Material 6 cubic yards</t>
  </si>
  <si>
    <t>Recyclable Material 8 cubic yards</t>
  </si>
  <si>
    <t>Organic Materials 1 cubic yards</t>
  </si>
  <si>
    <t>Organic Materials 2 cubic yards</t>
  </si>
  <si>
    <t>Organic Materials 3 cubic yards</t>
  </si>
  <si>
    <t>Organic Materials 4 cubic yards</t>
  </si>
  <si>
    <t>Organic Materials 5 cubic yards</t>
  </si>
  <si>
    <t>Organic Materials 6 cubic yards</t>
  </si>
  <si>
    <t>Commercial Food Scraps 32-gallon carts</t>
  </si>
  <si>
    <t>Commercial Food Scraps 64-gallon carts</t>
  </si>
  <si>
    <t>Commercial Food Scraps 1 cubic yards</t>
  </si>
  <si>
    <t>Commercial Food Scraps 2 cubic yards</t>
  </si>
  <si>
    <t>Continuing Education</t>
  </si>
  <si>
    <t>Contract Services</t>
  </si>
  <si>
    <t>Contributions</t>
  </si>
  <si>
    <t>Dues &amp; Subscriptions</t>
  </si>
  <si>
    <t>Insurance - General Liability</t>
  </si>
  <si>
    <t>Janitorial Services</t>
  </si>
  <si>
    <t>Legal Services</t>
  </si>
  <si>
    <t>Meals &amp; Entertainment</t>
  </si>
  <si>
    <t>Office Equipment Expense</t>
  </si>
  <si>
    <t>Part Time Office</t>
  </si>
  <si>
    <t>Office Supplies</t>
  </si>
  <si>
    <t>Payroll Processing Fees</t>
  </si>
  <si>
    <t>Mailing Services</t>
  </si>
  <si>
    <t>Postage</t>
  </si>
  <si>
    <t>Promotion</t>
  </si>
  <si>
    <t>Repairs &amp; Maintenance-Office</t>
  </si>
  <si>
    <t>Rent - Office</t>
  </si>
  <si>
    <t>Rent Yard</t>
  </si>
  <si>
    <t>Taxes - property state &amp; federal</t>
  </si>
  <si>
    <t>Travel</t>
  </si>
  <si>
    <t>Gas &amp; Electricity</t>
  </si>
  <si>
    <t>Telephone</t>
  </si>
  <si>
    <t>Water</t>
  </si>
  <si>
    <t>Wages - Office &amp; Admin.</t>
  </si>
  <si>
    <t>FICA - Employer's Contribution</t>
  </si>
  <si>
    <t>FUI - Employer's Contribution</t>
  </si>
  <si>
    <t>SUI - Employer's Contribution</t>
  </si>
  <si>
    <t>Employee Benefits</t>
  </si>
  <si>
    <t>Payroll Insurance W/C Admin</t>
  </si>
  <si>
    <t>Sewer Expense</t>
  </si>
  <si>
    <t>Yard Maintenance</t>
  </si>
  <si>
    <t>Container Replacements*</t>
  </si>
  <si>
    <t>Big Belly Container Maintenance</t>
  </si>
  <si>
    <t xml:space="preserve">Note to proposer:  Input data in yellow shaded areas only. Fill out Form 2 for combined service areas within the Franchise. </t>
  </si>
  <si>
    <t>From General and Administrative (6D)</t>
  </si>
  <si>
    <t>From Vehicle Maintenance (6D)</t>
  </si>
  <si>
    <t>From Container Maintenance (6D)</t>
  </si>
  <si>
    <t>SUMMARY (Total Costs from Forms 6A through 6D)</t>
  </si>
  <si>
    <t>Operating Yard Expenses and/or Lease Cost</t>
  </si>
  <si>
    <t>Operating Yard and Lease Costs</t>
  </si>
  <si>
    <t>Operating Yard and Lease Costs Allocated Out</t>
  </si>
  <si>
    <t>Total Operating Yard and Lease Costs Allocated</t>
  </si>
  <si>
    <t>Allocated Operating Yard and Lease Costs</t>
  </si>
  <si>
    <t>Total Allocated Operating Yard and Lease Costs</t>
  </si>
  <si>
    <t xml:space="preserve">Total Allocated Operating Yard and Lease Costs </t>
  </si>
  <si>
    <t>Facility Costs: Development Costs as Applicable</t>
  </si>
  <si>
    <t xml:space="preserve">Lease Costs to Authority as Applicable </t>
  </si>
  <si>
    <t>Commercial Food Scraps 96-gallon carts</t>
  </si>
  <si>
    <t>Side Load/ Rear Load (6A)</t>
  </si>
  <si>
    <t>Front Load (6B)</t>
  </si>
  <si>
    <t>Side Load/Rear Load Solid Waste (6A)</t>
  </si>
  <si>
    <t>Side Load/Rear Load Recyclable Materials (6A)</t>
  </si>
  <si>
    <t>Compactor Bins/Debris Boxes</t>
  </si>
  <si>
    <t>1.5 cubic yards</t>
  </si>
  <si>
    <t xml:space="preserve"> 2 cubic yards</t>
  </si>
  <si>
    <t>3 cubic yards</t>
  </si>
  <si>
    <t>4 cubic yards</t>
  </si>
  <si>
    <t>6 cubic yards</t>
  </si>
  <si>
    <t xml:space="preserve"> 8 cubic yards</t>
  </si>
  <si>
    <t>10 cubic yards</t>
  </si>
  <si>
    <t>12 cubic yards</t>
  </si>
  <si>
    <t>14 cubic yards</t>
  </si>
  <si>
    <t>15 cubic yards</t>
  </si>
  <si>
    <t>16 cubic yards</t>
  </si>
  <si>
    <t>20 cubic yards</t>
  </si>
  <si>
    <t>25 cubic yards</t>
  </si>
  <si>
    <t>30 cubic yards</t>
  </si>
  <si>
    <t>32 cubic yards</t>
  </si>
  <si>
    <t xml:space="preserve"> 40 cubic yards</t>
  </si>
  <si>
    <t>Side Load/Rear Load Organic Materials (6A)</t>
  </si>
  <si>
    <t>Side Load/Rear Load Commercial Food Scraps (6A)</t>
  </si>
  <si>
    <t>Front Load Solid Waste (6B)</t>
  </si>
  <si>
    <t>Front Load Recyclable Materials (6B)</t>
  </si>
  <si>
    <t>Front Load Organic Materials (6B)</t>
  </si>
  <si>
    <t>Front Load Commercial Food Scraps (6B)</t>
  </si>
  <si>
    <t>Side Load/Rear Load Service Solid Waste (6A)</t>
  </si>
  <si>
    <t>Side Load/Rear Load Service Recyclable Materials (6A)</t>
  </si>
  <si>
    <t>Side Load/Rear Load Service Organic Materials (6A)</t>
  </si>
  <si>
    <t>Side Load/Rear Load Service Commercial Food Scraps (6A)</t>
  </si>
  <si>
    <t>Front Load Service Solid Waste (6B)</t>
  </si>
  <si>
    <t>Front Load Service Recyclable Materials (6B)</t>
  </si>
  <si>
    <t>Front Load Service Organic Materials (6B)</t>
  </si>
  <si>
    <t>Front Load Service Commercial Food Scraps (6B)</t>
  </si>
  <si>
    <t>Roll-Off Service Solid Waste (6C)</t>
  </si>
  <si>
    <t>Roll-Off Service Recyclable Materials (6C)</t>
  </si>
  <si>
    <t>Roll-Off Service Organic Materials (6C)</t>
  </si>
  <si>
    <t>Roll-Off Service C&amp;D Materials (6C)</t>
  </si>
  <si>
    <t>To Side Load/ Rear Load Solid Waste (6A)</t>
  </si>
  <si>
    <t>To Side Load/ Rear Load Recyclable Materials (6A)</t>
  </si>
  <si>
    <t>To Side Load/ Rear Load Organic Materials (6A)</t>
  </si>
  <si>
    <t>To Side Load/ Rear Load Commercial Food Scraps (6A)</t>
  </si>
  <si>
    <t>To Front Load Solid Waste (6B)</t>
  </si>
  <si>
    <t>To Front Load Recyclable Materials (6B)</t>
  </si>
  <si>
    <t>To Front Load Organic Materials (6B)</t>
  </si>
  <si>
    <t>To Front Load Commercial Food Scraps (6B)</t>
  </si>
  <si>
    <t>Size of Solid Waste Container</t>
  </si>
  <si>
    <t>Service Frequency</t>
  </si>
  <si>
    <t>Curbside Service</t>
  </si>
  <si>
    <t>20-Gallon Cart</t>
  </si>
  <si>
    <t>1 pick-up/week</t>
  </si>
  <si>
    <t>32-Gallon Cart</t>
  </si>
  <si>
    <t>64-Gallon Cart</t>
  </si>
  <si>
    <t>96-Gallon Cart</t>
  </si>
  <si>
    <t>Hard to Serve</t>
  </si>
  <si>
    <t>On-Property Service</t>
  </si>
  <si>
    <t>Rate Period One</t>
  </si>
  <si>
    <t>Type of Service</t>
  </si>
  <si>
    <t>Receptacle</t>
  </si>
  <si>
    <t>Additional Yard Waste Cart</t>
  </si>
  <si>
    <t>Additional Recycling Cart</t>
  </si>
  <si>
    <t>Overages - Collection of additional Solid Waste adjacent to the cart on scheduled day</t>
  </si>
  <si>
    <t>Per Bag (32 gal)</t>
  </si>
  <si>
    <t>On-Call Solid Waste Only Pick-ups beyond 1x per year</t>
  </si>
  <si>
    <t>Extra pick-up on non-scheduled day and "go-back" on scheduled day</t>
  </si>
  <si>
    <t>Per Cart</t>
  </si>
  <si>
    <t>Container Exchange (beyond 1x/year)</t>
  </si>
  <si>
    <t>On-Call Recycling or Organics Pick Up Service
(Beyond 4x/year)</t>
  </si>
  <si>
    <t>On-Call E-Waste Materials Pick-ups</t>
  </si>
  <si>
    <t>Per Pick-Up</t>
  </si>
  <si>
    <t>Not Applicable</t>
  </si>
  <si>
    <t>Cart Service</t>
  </si>
  <si>
    <t>32-gal cart</t>
  </si>
  <si>
    <t>64-gal cart</t>
  </si>
  <si>
    <t>96-gal cart</t>
  </si>
  <si>
    <t>Bin Service</t>
  </si>
  <si>
    <t>1 cubic yard container</t>
  </si>
  <si>
    <t>2 cubic yard container</t>
  </si>
  <si>
    <t>3 cubic yard container</t>
  </si>
  <si>
    <t>4 cubic yard container</t>
  </si>
  <si>
    <t>6 cubic yard container</t>
  </si>
  <si>
    <t>8 cubic yard container</t>
  </si>
  <si>
    <t>10 cubic yard container</t>
  </si>
  <si>
    <t>1.5 Yd Compactor</t>
  </si>
  <si>
    <t>Per Lift</t>
  </si>
  <si>
    <t>2 Yd Compactor</t>
  </si>
  <si>
    <t>3 Yd Compactor</t>
  </si>
  <si>
    <t>4 Yd Compactor</t>
  </si>
  <si>
    <t xml:space="preserve">Push/Pull Service, Bin or Cart (Distance in Linear Feet) </t>
  </si>
  <si>
    <t>0 to 25</t>
  </si>
  <si>
    <t>1x/week</t>
  </si>
  <si>
    <t>2x/week</t>
  </si>
  <si>
    <t>3x/week</t>
  </si>
  <si>
    <t>4x/week</t>
  </si>
  <si>
    <t>5x/week</t>
  </si>
  <si>
    <t>6x/week</t>
  </si>
  <si>
    <t>26 to 50</t>
  </si>
  <si>
    <t>51 to 100</t>
  </si>
  <si>
    <t>101 or greater</t>
  </si>
  <si>
    <t>Per Bin</t>
  </si>
  <si>
    <t>Per-Occurrence 
Rate</t>
  </si>
  <si>
    <t>Collection of Material in Excess of Bin/Cart size</t>
  </si>
  <si>
    <t>Bin Overage - Per Yard</t>
  </si>
  <si>
    <t>Cart Overage Per Bag (32 gal)</t>
  </si>
  <si>
    <t>On-Call E-Waste Materials in Excess of Bin/Cart Size</t>
  </si>
  <si>
    <t>Additional Container Exchange</t>
  </si>
  <si>
    <t>Per-Occurrence 
Rate beyond 1x/year</t>
  </si>
  <si>
    <t>Purchase and Delivery of Replacement Lock</t>
  </si>
  <si>
    <t>Container Replacement (Missing/Stolen/Destroyed due to fire)</t>
  </si>
  <si>
    <t xml:space="preserve">Note: The following rates apply to commercial and industrial businesses and institutions. Commercial customers are billed monthly in arrears.  </t>
  </si>
  <si>
    <t>1.5 Yd Monthly Fee</t>
  </si>
  <si>
    <t>1/week</t>
  </si>
  <si>
    <t>2/week</t>
  </si>
  <si>
    <t>3/week</t>
  </si>
  <si>
    <t>4/week</t>
  </si>
  <si>
    <t>5/week</t>
  </si>
  <si>
    <t>6/week</t>
  </si>
  <si>
    <t>6 Yd Compactor</t>
  </si>
  <si>
    <t>Estimated Commercial Solid Waste Service - Rate Period One</t>
  </si>
  <si>
    <t xml:space="preserve">Note: The following rates apply to commercial drop box open top and compactor services for regular solid waste, recyclables, organics, and C&amp;D materials. </t>
  </si>
  <si>
    <t>Compactor Boxes</t>
  </si>
  <si>
    <t>7 Yard</t>
  </si>
  <si>
    <t>Per-pull Rate</t>
  </si>
  <si>
    <t>3 Tons</t>
  </si>
  <si>
    <t>10 Yard</t>
  </si>
  <si>
    <t>4 Tons</t>
  </si>
  <si>
    <t>12 Yard</t>
  </si>
  <si>
    <t>4.25 Tons</t>
  </si>
  <si>
    <t>14 Yard</t>
  </si>
  <si>
    <t>15 Yard</t>
  </si>
  <si>
    <t>5 Tons</t>
  </si>
  <si>
    <t>16 Yard</t>
  </si>
  <si>
    <t>20 Yard</t>
  </si>
  <si>
    <t>6 Tons</t>
  </si>
  <si>
    <t>25 Yard</t>
  </si>
  <si>
    <t>30 Yard</t>
  </si>
  <si>
    <t>8.5 Tons</t>
  </si>
  <si>
    <t>32 Yard</t>
  </si>
  <si>
    <t>9 Tons</t>
  </si>
  <si>
    <t>40 yard</t>
  </si>
  <si>
    <t>10 Tons</t>
  </si>
  <si>
    <t xml:space="preserve">Loose Debris Boxes
</t>
  </si>
  <si>
    <t>4 Yard</t>
  </si>
  <si>
    <t>5 Yard</t>
  </si>
  <si>
    <t>6 Yard</t>
  </si>
  <si>
    <t>10 Yard Dirt/Concrete Box</t>
  </si>
  <si>
    <t>40 Yard</t>
  </si>
  <si>
    <t>50 Yard</t>
  </si>
  <si>
    <t>6.75 Tons</t>
  </si>
  <si>
    <t>Dry Run/Check Box</t>
  </si>
  <si>
    <t>Per Month</t>
  </si>
  <si>
    <t>Demurrage / Minimum Lift Fee</t>
  </si>
  <si>
    <t>Number of Accounts</t>
  </si>
  <si>
    <t>Miscellaneous Services</t>
  </si>
  <si>
    <t xml:space="preserve">Note: The following accounts for single-family homes, condominiums, and/or townhomes with individual cart service for garbage, recyclables, and organics. </t>
  </si>
  <si>
    <t>County</t>
  </si>
  <si>
    <t>Danville</t>
  </si>
  <si>
    <t>Lafayette</t>
  </si>
  <si>
    <t>Moraga</t>
  </si>
  <si>
    <t>Orinda</t>
  </si>
  <si>
    <t>Walnut Creek</t>
  </si>
  <si>
    <t xml:space="preserve">Instructions to Proposer:  Only enter service level estimates into cells shaded yellow.  </t>
  </si>
  <si>
    <t>Compactor</t>
  </si>
  <si>
    <t xml:space="preserve">Note: The following service levels apply to apartment and condominium complexes with shared services.  </t>
  </si>
  <si>
    <t># of household drive-byes per wk for all routes</t>
  </si>
  <si>
    <t>Parts &amp; Supplies (fluid, oil, etc.,)</t>
  </si>
  <si>
    <t xml:space="preserve">*Cost of container replacements shall be expensed annually (not depreciated over the term of the agreement). Please indicate the annual container replacement costs. </t>
  </si>
  <si>
    <t xml:space="preserve">Note to proposer: No data input required for base services; costs are pulled automatically from Forms 6, and 6A through 6C. </t>
  </si>
  <si>
    <t>Special Event</t>
  </si>
  <si>
    <t>Per Event</t>
  </si>
  <si>
    <t xml:space="preserve">Per-Occurrence 
</t>
  </si>
  <si>
    <t>Per-Occurrence 
 beyond 1x/year</t>
  </si>
  <si>
    <t>Per-Occurrence 
beyond 1x/year</t>
  </si>
  <si>
    <t>Extra Pick Up Services 
(On-Call periodic additional service Solid Waste, Recyclables, or Food Waste)</t>
  </si>
  <si>
    <t>Compost Certification Credit</t>
  </si>
  <si>
    <t>Account Restart: Admin Fee - If cart not physically removed from service location</t>
  </si>
  <si>
    <t>Account Restart: Re-Drop Fee - If cart removed and re-delivered</t>
  </si>
  <si>
    <t>County (Pleasanton)</t>
  </si>
  <si>
    <t>County (Tassajara)</t>
  </si>
  <si>
    <t>Per Occurrence</t>
  </si>
  <si>
    <t>Per Occurrence beyond 1x/year</t>
  </si>
  <si>
    <t xml:space="preserve">Miscellaneous Services </t>
  </si>
  <si>
    <t xml:space="preserve">Proposal for Residential Curbside Cart Service Customers </t>
  </si>
  <si>
    <t>Proposal for Apartment and Condominium Shared Service</t>
  </si>
  <si>
    <t>Proposal for Commercial Solid Waste Cart &amp; Bin Services</t>
  </si>
  <si>
    <t>Proposal for Drop Box Services</t>
  </si>
  <si>
    <t>Side Load / Rear Load Vehicles</t>
  </si>
  <si>
    <t>Front Load Vehicles</t>
  </si>
  <si>
    <t>Front Load Service</t>
  </si>
  <si>
    <t>Side Load/Rear Load Service</t>
  </si>
  <si>
    <t>Roll-Off Service</t>
  </si>
  <si>
    <t>Estimated Annual # of Instances</t>
  </si>
  <si>
    <t>Estimated Annual # of Service Instances</t>
  </si>
  <si>
    <t>5 cubic yard container</t>
  </si>
  <si>
    <t>Total Capital Cost Over Contract Term (in 2025 dollars)</t>
  </si>
  <si>
    <t xml:space="preserve">Note to proposer:  Input data in yellow shaded areas only in 2025 dollars. </t>
  </si>
  <si>
    <t>Total Costs*</t>
  </si>
  <si>
    <t>Profit (Includes Authority Reimbursement)</t>
  </si>
  <si>
    <t>Less: Authority Reimbursement</t>
  </si>
  <si>
    <t>Total Costs</t>
  </si>
  <si>
    <t>REPORT FOR 12-MONTH PERIOD ENDING FEB. 29, 2028</t>
  </si>
  <si>
    <t>Equipment Rental</t>
  </si>
  <si>
    <t>Materials and Supplies</t>
  </si>
  <si>
    <t>Hardware</t>
  </si>
  <si>
    <t>Oil &amp; Lube</t>
  </si>
  <si>
    <t>Outside Repairs</t>
  </si>
  <si>
    <t>Truck Washing</t>
  </si>
  <si>
    <t>Shop Cleaning</t>
  </si>
  <si>
    <t>Shop Supplies</t>
  </si>
  <si>
    <t>Shop Small Tools</t>
  </si>
  <si>
    <t>Medical Testing</t>
  </si>
  <si>
    <t>First Aid</t>
  </si>
  <si>
    <t>Yard rent</t>
  </si>
  <si>
    <t>Performance Bond Costs</t>
  </si>
  <si>
    <t>Accounting Services</t>
  </si>
  <si>
    <t>Advertising</t>
  </si>
  <si>
    <t>Bank Charges</t>
  </si>
  <si>
    <t>Bank Charges-CPCFA</t>
  </si>
  <si>
    <t>Building Security</t>
  </si>
  <si>
    <t>Business Licenses</t>
  </si>
  <si>
    <t>Consulting Services</t>
  </si>
  <si>
    <t>RY 1</t>
  </si>
  <si>
    <t>RY 2</t>
  </si>
  <si>
    <t>RY 3</t>
  </si>
  <si>
    <t>RY 4</t>
  </si>
  <si>
    <t>RY 5</t>
  </si>
  <si>
    <t>RY 6</t>
  </si>
  <si>
    <t>RY 7</t>
  </si>
  <si>
    <t>RY 8</t>
  </si>
  <si>
    <t>RY 9</t>
  </si>
  <si>
    <t>RY 10</t>
  </si>
  <si>
    <t>RY 11</t>
  </si>
  <si>
    <t>RY 12</t>
  </si>
  <si>
    <t>RY 13</t>
  </si>
  <si>
    <t>RY 14</t>
  </si>
  <si>
    <t>RY 15</t>
  </si>
  <si>
    <t>Date</t>
  </si>
  <si>
    <t>Veh</t>
  </si>
  <si>
    <t>Date in Service</t>
  </si>
  <si>
    <t>Date out of Service</t>
  </si>
  <si>
    <t>Accum Depr</t>
  </si>
  <si>
    <t>Depr Exp</t>
  </si>
  <si>
    <t>Acq</t>
  </si>
  <si>
    <t>#</t>
  </si>
  <si>
    <t>Cost</t>
  </si>
  <si>
    <t>27/28</t>
  </si>
  <si>
    <t>ROUTE VEHICLES</t>
  </si>
  <si>
    <t>Example Vehicle - Diesel</t>
  </si>
  <si>
    <t>Example Vehicle - ZEV</t>
  </si>
  <si>
    <t>Route Vehicles Total</t>
  </si>
  <si>
    <t>As of Start of Contract</t>
  </si>
  <si>
    <t>New or Used</t>
  </si>
  <si>
    <t>Depreciation for RY 1 (in 2025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</si>
</sst>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&quot;$&quot;#,##0.00"/>
    <numFmt numFmtId="169" formatCode="_([$€-2]* #,##0.00_);_([$€-2]* \(#,##0.00\);_([$€-2]* &quot;-&quot;??_)"/>
    <numFmt numFmtId="170" formatCode="#,##0.0"/>
    <numFmt numFmtId="171" formatCode="0.0"/>
    <numFmt numFmtId="172" formatCode="#,##0.0_);\(#,##0.0\)"/>
    <numFmt numFmtId="173" formatCode="General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56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Up">
        <bgColor indexed="22"/>
      </patternFill>
    </fill>
    <fill>
      <patternFill patternType="lightUp">
        <bgColor indexed="2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FFD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D5B4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8" borderId="4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4" fillId="0" borderId="0">
      <alignment vertical="top"/>
    </xf>
    <xf numFmtId="0" fontId="7" fillId="0" borderId="0"/>
    <xf numFmtId="0" fontId="14" fillId="0" borderId="0">
      <alignment vertical="top"/>
    </xf>
    <xf numFmtId="173" fontId="15" fillId="0" borderId="0"/>
    <xf numFmtId="0" fontId="17" fillId="0" borderId="0"/>
    <xf numFmtId="173" fontId="15" fillId="0" borderId="0"/>
    <xf numFmtId="0" fontId="7" fillId="0" borderId="0"/>
    <xf numFmtId="173" fontId="15" fillId="0" borderId="0"/>
    <xf numFmtId="0" fontId="16" fillId="0" borderId="0"/>
    <xf numFmtId="0" fontId="7" fillId="0" borderId="0"/>
    <xf numFmtId="0" fontId="21" fillId="0" borderId="0"/>
    <xf numFmtId="0" fontId="21" fillId="0" borderId="0"/>
    <xf numFmtId="0" fontId="21" fillId="9" borderId="46" applyNumberFormat="0" applyFont="0" applyAlignment="0" applyProtection="0"/>
    <xf numFmtId="0" fontId="21" fillId="9" borderId="46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38" fontId="5" fillId="0" borderId="0"/>
    <xf numFmtId="164" fontId="6" fillId="2" borderId="0" applyFont="0" applyFill="0" applyBorder="0" applyAlignment="0" applyProtection="0">
      <alignment wrapText="1"/>
    </xf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8" fillId="8" borderId="45" applyNumberFormat="0" applyAlignment="0" applyProtection="0"/>
    <xf numFmtId="0" fontId="3" fillId="0" borderId="0"/>
  </cellStyleXfs>
  <cellXfs count="620"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6" fillId="0" borderId="0" xfId="0" applyFont="1" applyAlignment="1">
      <alignment horizontal="right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right"/>
    </xf>
    <xf numFmtId="0" fontId="26" fillId="0" borderId="0" xfId="45" applyFont="1"/>
    <xf numFmtId="0" fontId="27" fillId="10" borderId="1" xfId="45" applyFont="1" applyFill="1" applyBorder="1" applyAlignment="1">
      <alignment horizontal="left"/>
    </xf>
    <xf numFmtId="0" fontId="27" fillId="10" borderId="2" xfId="45" applyFont="1" applyFill="1" applyBorder="1" applyAlignment="1">
      <alignment horizontal="left" vertical="center"/>
    </xf>
    <xf numFmtId="0" fontId="27" fillId="0" borderId="3" xfId="45" applyFont="1" applyBorder="1" applyAlignment="1">
      <alignment horizontal="left" vertical="center"/>
    </xf>
    <xf numFmtId="0" fontId="26" fillId="0" borderId="3" xfId="45" applyFont="1" applyBorder="1" applyAlignment="1">
      <alignment horizontal="center"/>
    </xf>
    <xf numFmtId="0" fontId="27" fillId="11" borderId="1" xfId="45" applyFont="1" applyFill="1" applyBorder="1" applyAlignment="1">
      <alignment horizontal="left"/>
    </xf>
    <xf numFmtId="0" fontId="26" fillId="11" borderId="5" xfId="45" applyFont="1" applyFill="1" applyBorder="1"/>
    <xf numFmtId="0" fontId="28" fillId="11" borderId="2" xfId="45" applyFont="1" applyFill="1" applyBorder="1" applyAlignment="1">
      <alignment horizontal="left" vertical="center"/>
    </xf>
    <xf numFmtId="0" fontId="28" fillId="0" borderId="6" xfId="45" quotePrefix="1" applyFont="1" applyBorder="1" applyAlignment="1">
      <alignment horizontal="right" vertical="top"/>
    </xf>
    <xf numFmtId="0" fontId="28" fillId="0" borderId="7" xfId="45" applyFont="1" applyBorder="1" applyAlignment="1">
      <alignment horizontal="left" vertical="top" wrapText="1"/>
    </xf>
    <xf numFmtId="3" fontId="29" fillId="10" borderId="4" xfId="0" applyNumberFormat="1" applyFont="1" applyFill="1" applyBorder="1" applyAlignment="1">
      <alignment horizontal="center"/>
    </xf>
    <xf numFmtId="0" fontId="28" fillId="0" borderId="4" xfId="45" applyFont="1" applyBorder="1" applyAlignment="1">
      <alignment horizontal="left" vertical="top" wrapText="1"/>
    </xf>
    <xf numFmtId="0" fontId="28" fillId="0" borderId="6" xfId="45" quotePrefix="1" applyFont="1" applyBorder="1" applyAlignment="1">
      <alignment horizontal="right" vertical="top" wrapText="1"/>
    </xf>
    <xf numFmtId="0" fontId="30" fillId="0" borderId="0" xfId="45" applyFont="1" applyAlignment="1">
      <alignment horizontal="justify"/>
    </xf>
    <xf numFmtId="0" fontId="28" fillId="0" borderId="4" xfId="45" applyFont="1" applyBorder="1" applyAlignment="1">
      <alignment horizontal="left" vertical="top"/>
    </xf>
    <xf numFmtId="0" fontId="26" fillId="11" borderId="5" xfId="45" applyFont="1" applyFill="1" applyBorder="1" applyAlignment="1">
      <alignment vertical="top"/>
    </xf>
    <xf numFmtId="0" fontId="27" fillId="0" borderId="0" xfId="0" applyFont="1" applyAlignment="1">
      <alignment horizontal="left"/>
    </xf>
    <xf numFmtId="0" fontId="29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12" borderId="1" xfId="2" applyFont="1" applyFill="1" applyBorder="1" applyAlignment="1">
      <alignment horizontal="left"/>
    </xf>
    <xf numFmtId="0" fontId="29" fillId="0" borderId="9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169" fontId="27" fillId="0" borderId="7" xfId="29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30" fillId="0" borderId="0" xfId="0" applyFont="1"/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12" xfId="0" applyFont="1" applyBorder="1"/>
    <xf numFmtId="0" fontId="30" fillId="0" borderId="13" xfId="0" applyFont="1" applyBorder="1"/>
    <xf numFmtId="0" fontId="26" fillId="0" borderId="13" xfId="0" applyFont="1" applyBorder="1" applyAlignment="1">
      <alignment horizontal="left"/>
    </xf>
    <xf numFmtId="37" fontId="29" fillId="2" borderId="14" xfId="0" applyNumberFormat="1" applyFont="1" applyFill="1" applyBorder="1" applyAlignment="1">
      <alignment horizontal="center" wrapText="1"/>
    </xf>
    <xf numFmtId="37" fontId="29" fillId="2" borderId="14" xfId="0" applyNumberFormat="1" applyFont="1" applyFill="1" applyBorder="1" applyAlignment="1">
      <alignment horizontal="center"/>
    </xf>
    <xf numFmtId="4" fontId="29" fillId="4" borderId="11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170" fontId="29" fillId="2" borderId="11" xfId="0" applyNumberFormat="1" applyFont="1" applyFill="1" applyBorder="1" applyAlignment="1">
      <alignment horizontal="center"/>
    </xf>
    <xf numFmtId="170" fontId="29" fillId="0" borderId="11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3" fontId="29" fillId="0" borderId="17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4" fontId="30" fillId="0" borderId="11" xfId="0" applyNumberFormat="1" applyFont="1" applyBorder="1" applyAlignment="1">
      <alignment horizontal="center"/>
    </xf>
    <xf numFmtId="4" fontId="29" fillId="0" borderId="11" xfId="0" applyNumberFormat="1" applyFont="1" applyBorder="1" applyAlignment="1">
      <alignment horizontal="center"/>
    </xf>
    <xf numFmtId="4" fontId="29" fillId="2" borderId="11" xfId="0" applyNumberFormat="1" applyFont="1" applyFill="1" applyBorder="1" applyAlignment="1">
      <alignment horizontal="center"/>
    </xf>
    <xf numFmtId="3" fontId="29" fillId="2" borderId="11" xfId="0" applyNumberFormat="1" applyFont="1" applyFill="1" applyBorder="1" applyAlignment="1">
      <alignment horizontal="center"/>
    </xf>
    <xf numFmtId="3" fontId="29" fillId="0" borderId="11" xfId="0" applyNumberFormat="1" applyFont="1" applyBorder="1" applyAlignment="1">
      <alignment horizontal="center"/>
    </xf>
    <xf numFmtId="3" fontId="29" fillId="4" borderId="11" xfId="0" applyNumberFormat="1" applyFont="1" applyFill="1" applyBorder="1" applyAlignment="1">
      <alignment horizontal="center"/>
    </xf>
    <xf numFmtId="37" fontId="29" fillId="2" borderId="11" xfId="0" applyNumberFormat="1" applyFont="1" applyFill="1" applyBorder="1" applyAlignment="1">
      <alignment horizontal="center"/>
    </xf>
    <xf numFmtId="37" fontId="29" fillId="0" borderId="11" xfId="0" applyNumberFormat="1" applyFont="1" applyBorder="1" applyAlignment="1">
      <alignment horizontal="center"/>
    </xf>
    <xf numFmtId="9" fontId="29" fillId="0" borderId="11" xfId="61" applyFont="1" applyFill="1" applyBorder="1" applyAlignment="1">
      <alignment horizontal="center"/>
    </xf>
    <xf numFmtId="9" fontId="29" fillId="0" borderId="11" xfId="6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4" fontId="29" fillId="4" borderId="14" xfId="0" applyNumberFormat="1" applyFont="1" applyFill="1" applyBorder="1" applyAlignment="1">
      <alignment horizontal="center"/>
    </xf>
    <xf numFmtId="170" fontId="29" fillId="0" borderId="14" xfId="0" applyNumberFormat="1" applyFont="1" applyBorder="1" applyAlignment="1">
      <alignment horizontal="center"/>
    </xf>
    <xf numFmtId="4" fontId="29" fillId="0" borderId="14" xfId="0" applyNumberFormat="1" applyFont="1" applyBorder="1" applyAlignment="1">
      <alignment horizontal="center"/>
    </xf>
    <xf numFmtId="4" fontId="29" fillId="0" borderId="11" xfId="61" applyNumberFormat="1" applyFont="1" applyBorder="1" applyAlignment="1">
      <alignment horizontal="center"/>
    </xf>
    <xf numFmtId="172" fontId="29" fillId="0" borderId="11" xfId="0" applyNumberFormat="1" applyFont="1" applyBorder="1" applyAlignment="1">
      <alignment horizontal="center"/>
    </xf>
    <xf numFmtId="0" fontId="28" fillId="0" borderId="13" xfId="0" applyFont="1" applyBorder="1" applyAlignment="1">
      <alignment horizontal="left"/>
    </xf>
    <xf numFmtId="172" fontId="29" fillId="0" borderId="14" xfId="0" applyNumberFormat="1" applyFont="1" applyBorder="1" applyAlignment="1">
      <alignment horizontal="center"/>
    </xf>
    <xf numFmtId="0" fontId="30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37" fontId="29" fillId="0" borderId="7" xfId="0" applyNumberFormat="1" applyFont="1" applyBorder="1" applyAlignment="1">
      <alignment horizontal="center"/>
    </xf>
    <xf numFmtId="0" fontId="33" fillId="0" borderId="0" xfId="0" applyFont="1"/>
    <xf numFmtId="165" fontId="29" fillId="0" borderId="4" xfId="61" applyNumberFormat="1" applyFont="1" applyBorder="1" applyAlignment="1">
      <alignment horizontal="center"/>
    </xf>
    <xf numFmtId="0" fontId="29" fillId="0" borderId="0" xfId="0" applyFont="1" applyAlignment="1">
      <alignment horizontal="right"/>
    </xf>
    <xf numFmtId="165" fontId="29" fillId="0" borderId="0" xfId="61" applyNumberFormat="1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/>
    <xf numFmtId="0" fontId="27" fillId="11" borderId="18" xfId="0" applyFont="1" applyFill="1" applyBorder="1" applyAlignment="1">
      <alignment horizontal="left"/>
    </xf>
    <xf numFmtId="0" fontId="27" fillId="11" borderId="19" xfId="0" applyFont="1" applyFill="1" applyBorder="1" applyAlignment="1">
      <alignment horizontal="center"/>
    </xf>
    <xf numFmtId="0" fontId="27" fillId="11" borderId="20" xfId="0" applyFont="1" applyFill="1" applyBorder="1"/>
    <xf numFmtId="0" fontId="28" fillId="11" borderId="21" xfId="0" applyFont="1" applyFill="1" applyBorder="1"/>
    <xf numFmtId="0" fontId="33" fillId="0" borderId="6" xfId="0" applyFont="1" applyBorder="1"/>
    <xf numFmtId="0" fontId="26" fillId="0" borderId="3" xfId="0" applyFont="1" applyBorder="1"/>
    <xf numFmtId="170" fontId="26" fillId="11" borderId="7" xfId="0" applyNumberFormat="1" applyFont="1" applyFill="1" applyBorder="1" applyAlignment="1">
      <alignment horizontal="center"/>
    </xf>
    <xf numFmtId="171" fontId="26" fillId="2" borderId="7" xfId="0" applyNumberFormat="1" applyFont="1" applyFill="1" applyBorder="1" applyAlignment="1">
      <alignment horizontal="center"/>
    </xf>
    <xf numFmtId="171" fontId="26" fillId="0" borderId="7" xfId="0" applyNumberFormat="1" applyFont="1" applyBorder="1" applyAlignment="1">
      <alignment horizontal="center"/>
    </xf>
    <xf numFmtId="168" fontId="26" fillId="2" borderId="7" xfId="0" applyNumberFormat="1" applyFont="1" applyFill="1" applyBorder="1" applyAlignment="1">
      <alignment horizontal="center"/>
    </xf>
    <xf numFmtId="0" fontId="33" fillId="0" borderId="1" xfId="0" applyFont="1" applyBorder="1"/>
    <xf numFmtId="0" fontId="26" fillId="0" borderId="5" xfId="0" applyFont="1" applyBorder="1"/>
    <xf numFmtId="0" fontId="33" fillId="0" borderId="18" xfId="0" applyFont="1" applyBorder="1"/>
    <xf numFmtId="0" fontId="33" fillId="3" borderId="18" xfId="0" applyFont="1" applyFill="1" applyBorder="1"/>
    <xf numFmtId="0" fontId="26" fillId="3" borderId="22" xfId="0" applyFont="1" applyFill="1" applyBorder="1"/>
    <xf numFmtId="170" fontId="26" fillId="3" borderId="8" xfId="0" applyNumberFormat="1" applyFont="1" applyFill="1" applyBorder="1" applyAlignment="1">
      <alignment horizontal="center"/>
    </xf>
    <xf numFmtId="171" fontId="26" fillId="3" borderId="8" xfId="0" applyNumberFormat="1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7" fillId="0" borderId="22" xfId="0" applyFont="1" applyBorder="1" applyAlignment="1">
      <alignment horizontal="right"/>
    </xf>
    <xf numFmtId="170" fontId="28" fillId="0" borderId="8" xfId="0" applyNumberFormat="1" applyFont="1" applyBorder="1" applyAlignment="1">
      <alignment horizontal="center"/>
    </xf>
    <xf numFmtId="171" fontId="28" fillId="0" borderId="8" xfId="0" applyNumberFormat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11" borderId="8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 wrapText="1"/>
    </xf>
    <xf numFmtId="171" fontId="26" fillId="2" borderId="9" xfId="0" applyNumberFormat="1" applyFont="1" applyFill="1" applyBorder="1" applyAlignment="1">
      <alignment horizontal="center"/>
    </xf>
    <xf numFmtId="0" fontId="33" fillId="3" borderId="1" xfId="0" applyFont="1" applyFill="1" applyBorder="1"/>
    <xf numFmtId="0" fontId="26" fillId="3" borderId="5" xfId="0" applyFont="1" applyFill="1" applyBorder="1"/>
    <xf numFmtId="171" fontId="26" fillId="3" borderId="4" xfId="0" applyNumberFormat="1" applyFont="1" applyFill="1" applyBorder="1"/>
    <xf numFmtId="0" fontId="26" fillId="3" borderId="4" xfId="0" applyFont="1" applyFill="1" applyBorder="1"/>
    <xf numFmtId="0" fontId="27" fillId="0" borderId="5" xfId="0" applyFont="1" applyBorder="1" applyAlignment="1">
      <alignment horizontal="right"/>
    </xf>
    <xf numFmtId="171" fontId="28" fillId="0" borderId="4" xfId="0" applyNumberFormat="1" applyFont="1" applyBorder="1" applyAlignment="1">
      <alignment horizontal="center"/>
    </xf>
    <xf numFmtId="0" fontId="33" fillId="13" borderId="18" xfId="0" applyFont="1" applyFill="1" applyBorder="1" applyAlignment="1">
      <alignment horizontal="center"/>
    </xf>
    <xf numFmtId="0" fontId="31" fillId="13" borderId="19" xfId="1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3" fillId="13" borderId="6" xfId="0" applyFont="1" applyFill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33" fillId="0" borderId="10" xfId="0" applyFont="1" applyBorder="1"/>
    <xf numFmtId="0" fontId="27" fillId="0" borderId="10" xfId="0" applyFont="1" applyBorder="1" applyAlignment="1">
      <alignment horizontal="left"/>
    </xf>
    <xf numFmtId="167" fontId="26" fillId="0" borderId="11" xfId="0" applyNumberFormat="1" applyFont="1" applyBorder="1" applyAlignment="1">
      <alignment horizontal="right"/>
    </xf>
    <xf numFmtId="0" fontId="33" fillId="0" borderId="10" xfId="0" applyFont="1" applyBorder="1" applyAlignment="1">
      <alignment horizontal="left"/>
    </xf>
    <xf numFmtId="5" fontId="26" fillId="0" borderId="11" xfId="0" applyNumberFormat="1" applyFont="1" applyBorder="1" applyAlignment="1">
      <alignment horizontal="right"/>
    </xf>
    <xf numFmtId="0" fontId="37" fillId="0" borderId="10" xfId="0" applyFont="1" applyBorder="1" applyAlignment="1">
      <alignment horizontal="left"/>
    </xf>
    <xf numFmtId="5" fontId="38" fillId="0" borderId="11" xfId="0" applyNumberFormat="1" applyFont="1" applyBorder="1" applyAlignment="1">
      <alignment horizontal="right"/>
    </xf>
    <xf numFmtId="0" fontId="27" fillId="0" borderId="10" xfId="0" applyFont="1" applyBorder="1"/>
    <xf numFmtId="0" fontId="27" fillId="0" borderId="1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5" fontId="26" fillId="0" borderId="11" xfId="0" quotePrefix="1" applyNumberFormat="1" applyFont="1" applyBorder="1" applyAlignment="1">
      <alignment horizontal="right"/>
    </xf>
    <xf numFmtId="0" fontId="33" fillId="14" borderId="6" xfId="0" applyFont="1" applyFill="1" applyBorder="1" applyAlignment="1">
      <alignment horizontal="left"/>
    </xf>
    <xf numFmtId="0" fontId="26" fillId="14" borderId="3" xfId="0" applyFont="1" applyFill="1" applyBorder="1" applyAlignment="1">
      <alignment horizontal="left"/>
    </xf>
    <xf numFmtId="165" fontId="26" fillId="0" borderId="7" xfId="0" applyNumberFormat="1" applyFont="1" applyBorder="1" applyAlignment="1">
      <alignment horizontal="right"/>
    </xf>
    <xf numFmtId="5" fontId="26" fillId="0" borderId="0" xfId="0" applyNumberFormat="1" applyFont="1"/>
    <xf numFmtId="0" fontId="26" fillId="0" borderId="24" xfId="0" applyFont="1" applyBorder="1"/>
    <xf numFmtId="0" fontId="26" fillId="0" borderId="13" xfId="0" applyFont="1" applyBorder="1"/>
    <xf numFmtId="0" fontId="26" fillId="0" borderId="25" xfId="0" applyFont="1" applyBorder="1"/>
    <xf numFmtId="0" fontId="26" fillId="0" borderId="26" xfId="0" applyFont="1" applyBorder="1"/>
    <xf numFmtId="0" fontId="28" fillId="13" borderId="27" xfId="0" applyFont="1" applyFill="1" applyBorder="1"/>
    <xf numFmtId="0" fontId="26" fillId="13" borderId="28" xfId="0" applyFont="1" applyFill="1" applyBorder="1"/>
    <xf numFmtId="0" fontId="26" fillId="13" borderId="28" xfId="0" applyFont="1" applyFill="1" applyBorder="1" applyAlignment="1">
      <alignment horizontal="center"/>
    </xf>
    <xf numFmtId="0" fontId="26" fillId="13" borderId="29" xfId="0" applyFont="1" applyFill="1" applyBorder="1" applyAlignment="1">
      <alignment horizontal="center"/>
    </xf>
    <xf numFmtId="0" fontId="26" fillId="0" borderId="30" xfId="0" applyFont="1" applyBorder="1"/>
    <xf numFmtId="5" fontId="26" fillId="0" borderId="30" xfId="0" applyNumberFormat="1" applyFont="1" applyBorder="1" applyAlignment="1">
      <alignment horizontal="center"/>
    </xf>
    <xf numFmtId="5" fontId="26" fillId="0" borderId="30" xfId="0" applyNumberFormat="1" applyFont="1" applyBorder="1"/>
    <xf numFmtId="5" fontId="26" fillId="0" borderId="24" xfId="0" applyNumberFormat="1" applyFont="1" applyBorder="1"/>
    <xf numFmtId="5" fontId="26" fillId="2" borderId="31" xfId="13" applyNumberFormat="1" applyFont="1" applyFill="1" applyBorder="1"/>
    <xf numFmtId="5" fontId="26" fillId="2" borderId="32" xfId="13" applyNumberFormat="1" applyFont="1" applyFill="1" applyBorder="1"/>
    <xf numFmtId="5" fontId="26" fillId="0" borderId="33" xfId="13" applyNumberFormat="1" applyFont="1" applyBorder="1"/>
    <xf numFmtId="5" fontId="26" fillId="0" borderId="34" xfId="3" applyNumberFormat="1" applyFont="1" applyBorder="1"/>
    <xf numFmtId="5" fontId="26" fillId="0" borderId="3" xfId="3" applyNumberFormat="1" applyFont="1" applyBorder="1"/>
    <xf numFmtId="5" fontId="26" fillId="0" borderId="35" xfId="3" applyNumberFormat="1" applyFont="1" applyBorder="1"/>
    <xf numFmtId="5" fontId="26" fillId="0" borderId="30" xfId="3" applyNumberFormat="1" applyFont="1" applyBorder="1"/>
    <xf numFmtId="5" fontId="26" fillId="0" borderId="0" xfId="3" applyNumberFormat="1" applyFont="1" applyBorder="1"/>
    <xf numFmtId="5" fontId="26" fillId="0" borderId="24" xfId="3" applyNumberFormat="1" applyFont="1" applyBorder="1"/>
    <xf numFmtId="5" fontId="26" fillId="0" borderId="36" xfId="3" applyNumberFormat="1" applyFont="1" applyBorder="1"/>
    <xf numFmtId="5" fontId="26" fillId="0" borderId="37" xfId="3" applyNumberFormat="1" applyFont="1" applyBorder="1"/>
    <xf numFmtId="5" fontId="26" fillId="0" borderId="38" xfId="3" applyNumberFormat="1" applyFont="1" applyBorder="1"/>
    <xf numFmtId="5" fontId="26" fillId="15" borderId="31" xfId="13" applyNumberFormat="1" applyFont="1" applyFill="1" applyBorder="1"/>
    <xf numFmtId="5" fontId="26" fillId="15" borderId="32" xfId="13" applyNumberFormat="1" applyFont="1" applyFill="1" applyBorder="1"/>
    <xf numFmtId="5" fontId="26" fillId="15" borderId="36" xfId="3" applyNumberFormat="1" applyFont="1" applyFill="1" applyBorder="1"/>
    <xf numFmtId="5" fontId="26" fillId="15" borderId="37" xfId="3" applyNumberFormat="1" applyFont="1" applyFill="1" applyBorder="1"/>
    <xf numFmtId="5" fontId="26" fillId="15" borderId="30" xfId="3" applyNumberFormat="1" applyFont="1" applyFill="1" applyBorder="1"/>
    <xf numFmtId="5" fontId="26" fillId="15" borderId="0" xfId="3" applyNumberFormat="1" applyFont="1" applyFill="1" applyBorder="1"/>
    <xf numFmtId="5" fontId="26" fillId="0" borderId="34" xfId="0" applyNumberFormat="1" applyFont="1" applyBorder="1"/>
    <xf numFmtId="5" fontId="26" fillId="0" borderId="3" xfId="0" applyNumberFormat="1" applyFont="1" applyBorder="1"/>
    <xf numFmtId="5" fontId="26" fillId="0" borderId="35" xfId="0" applyNumberFormat="1" applyFont="1" applyBorder="1"/>
    <xf numFmtId="0" fontId="26" fillId="0" borderId="24" xfId="0" quotePrefix="1" applyFont="1" applyBorder="1"/>
    <xf numFmtId="44" fontId="26" fillId="0" borderId="0" xfId="13" applyFont="1" applyBorder="1"/>
    <xf numFmtId="5" fontId="26" fillId="0" borderId="31" xfId="13" applyNumberFormat="1" applyFont="1" applyBorder="1" applyAlignment="1">
      <alignment horizontal="right"/>
    </xf>
    <xf numFmtId="5" fontId="26" fillId="0" borderId="32" xfId="13" applyNumberFormat="1" applyFont="1" applyFill="1" applyBorder="1" applyAlignment="1">
      <alignment horizontal="right"/>
    </xf>
    <xf numFmtId="5" fontId="26" fillId="0" borderId="33" xfId="13" applyNumberFormat="1" applyFont="1" applyBorder="1" applyAlignment="1">
      <alignment horizontal="right"/>
    </xf>
    <xf numFmtId="5" fontId="26" fillId="0" borderId="32" xfId="13" applyNumberFormat="1" applyFont="1" applyFill="1" applyBorder="1"/>
    <xf numFmtId="5" fontId="26" fillId="0" borderId="33" xfId="13" applyNumberFormat="1" applyFont="1" applyFill="1" applyBorder="1"/>
    <xf numFmtId="5" fontId="26" fillId="0" borderId="37" xfId="0" applyNumberFormat="1" applyFont="1" applyBorder="1"/>
    <xf numFmtId="5" fontId="26" fillId="0" borderId="38" xfId="0" applyNumberFormat="1" applyFont="1" applyBorder="1"/>
    <xf numFmtId="44" fontId="26" fillId="0" borderId="0" xfId="13" applyFont="1" applyFill="1" applyBorder="1"/>
    <xf numFmtId="5" fontId="26" fillId="0" borderId="30" xfId="13" applyNumberFormat="1" applyFont="1" applyBorder="1"/>
    <xf numFmtId="5" fontId="26" fillId="0" borderId="0" xfId="13" applyNumberFormat="1" applyFont="1" applyBorder="1"/>
    <xf numFmtId="5" fontId="26" fillId="0" borderId="24" xfId="13" applyNumberFormat="1" applyFont="1" applyBorder="1"/>
    <xf numFmtId="5" fontId="26" fillId="0" borderId="36" xfId="0" applyNumberFormat="1" applyFont="1" applyBorder="1"/>
    <xf numFmtId="5" fontId="28" fillId="0" borderId="25" xfId="0" applyNumberFormat="1" applyFont="1" applyBorder="1"/>
    <xf numFmtId="5" fontId="28" fillId="0" borderId="13" xfId="0" applyNumberFormat="1" applyFont="1" applyBorder="1"/>
    <xf numFmtId="5" fontId="28" fillId="0" borderId="26" xfId="0" applyNumberFormat="1" applyFont="1" applyBorder="1"/>
    <xf numFmtId="5" fontId="26" fillId="15" borderId="30" xfId="0" applyNumberFormat="1" applyFont="1" applyFill="1" applyBorder="1"/>
    <xf numFmtId="5" fontId="26" fillId="15" borderId="0" xfId="0" applyNumberFormat="1" applyFont="1" applyFill="1"/>
    <xf numFmtId="0" fontId="28" fillId="13" borderId="35" xfId="0" applyFont="1" applyFill="1" applyBorder="1" applyAlignment="1">
      <alignment horizontal="center" wrapText="1"/>
    </xf>
    <xf numFmtId="0" fontId="28" fillId="13" borderId="27" xfId="0" applyFont="1" applyFill="1" applyBorder="1" applyAlignment="1">
      <alignment horizontal="left"/>
    </xf>
    <xf numFmtId="0" fontId="28" fillId="13" borderId="27" xfId="0" applyFont="1" applyFill="1" applyBorder="1" applyAlignment="1">
      <alignment horizontal="center" wrapText="1"/>
    </xf>
    <xf numFmtId="0" fontId="28" fillId="13" borderId="28" xfId="0" applyFont="1" applyFill="1" applyBorder="1" applyAlignment="1">
      <alignment horizontal="center" wrapText="1"/>
    </xf>
    <xf numFmtId="0" fontId="28" fillId="13" borderId="29" xfId="0" applyFont="1" applyFill="1" applyBorder="1" applyAlignment="1">
      <alignment horizontal="center" wrapText="1"/>
    </xf>
    <xf numFmtId="0" fontId="28" fillId="0" borderId="30" xfId="0" applyFont="1" applyBorder="1" applyAlignment="1">
      <alignment horizontal="left"/>
    </xf>
    <xf numFmtId="5" fontId="26" fillId="0" borderId="33" xfId="0" applyNumberFormat="1" applyFont="1" applyBorder="1"/>
    <xf numFmtId="5" fontId="26" fillId="0" borderId="31" xfId="13" applyNumberFormat="1" applyFont="1" applyBorder="1"/>
    <xf numFmtId="5" fontId="26" fillId="0" borderId="32" xfId="13" applyNumberFormat="1" applyFont="1" applyBorder="1"/>
    <xf numFmtId="5" fontId="26" fillId="5" borderId="32" xfId="13" applyNumberFormat="1" applyFont="1" applyFill="1" applyBorder="1"/>
    <xf numFmtId="167" fontId="26" fillId="5" borderId="32" xfId="13" applyNumberFormat="1" applyFont="1" applyFill="1" applyBorder="1" applyAlignment="1"/>
    <xf numFmtId="167" fontId="26" fillId="0" borderId="36" xfId="3" applyNumberFormat="1" applyFont="1" applyBorder="1"/>
    <xf numFmtId="5" fontId="26" fillId="2" borderId="31" xfId="3" applyNumberFormat="1" applyFont="1" applyFill="1" applyBorder="1"/>
    <xf numFmtId="0" fontId="28" fillId="0" borderId="30" xfId="0" applyFont="1" applyBorder="1"/>
    <xf numFmtId="0" fontId="38" fillId="0" borderId="0" xfId="0" applyFont="1" applyAlignment="1">
      <alignment horizontal="center"/>
    </xf>
    <xf numFmtId="10" fontId="26" fillId="2" borderId="32" xfId="3" applyNumberFormat="1" applyFont="1" applyFill="1" applyBorder="1"/>
    <xf numFmtId="5" fontId="26" fillId="0" borderId="31" xfId="3" applyNumberFormat="1" applyFont="1" applyBorder="1"/>
    <xf numFmtId="5" fontId="26" fillId="0" borderId="32" xfId="3" applyNumberFormat="1" applyFont="1" applyBorder="1"/>
    <xf numFmtId="10" fontId="26" fillId="0" borderId="37" xfId="3" applyNumberFormat="1" applyFont="1" applyBorder="1"/>
    <xf numFmtId="10" fontId="26" fillId="0" borderId="0" xfId="0" applyNumberFormat="1" applyFont="1"/>
    <xf numFmtId="10" fontId="38" fillId="0" borderId="0" xfId="0" applyNumberFormat="1" applyFont="1" applyAlignment="1">
      <alignment horizontal="right"/>
    </xf>
    <xf numFmtId="5" fontId="26" fillId="0" borderId="25" xfId="0" applyNumberFormat="1" applyFont="1" applyBorder="1"/>
    <xf numFmtId="5" fontId="26" fillId="0" borderId="13" xfId="0" applyNumberFormat="1" applyFont="1" applyBorder="1"/>
    <xf numFmtId="5" fontId="26" fillId="0" borderId="26" xfId="0" applyNumberFormat="1" applyFont="1" applyBorder="1"/>
    <xf numFmtId="7" fontId="26" fillId="0" borderId="0" xfId="0" applyNumberFormat="1" applyFont="1"/>
    <xf numFmtId="9" fontId="26" fillId="0" borderId="0" xfId="61" applyFont="1"/>
    <xf numFmtId="5" fontId="26" fillId="0" borderId="0" xfId="0" applyNumberFormat="1" applyFont="1" applyAlignment="1">
      <alignment horizontal="center"/>
    </xf>
    <xf numFmtId="0" fontId="26" fillId="0" borderId="0" xfId="0" quotePrefix="1" applyFont="1"/>
    <xf numFmtId="5" fontId="26" fillId="0" borderId="3" xfId="13" applyNumberFormat="1" applyFont="1" applyBorder="1"/>
    <xf numFmtId="5" fontId="28" fillId="0" borderId="39" xfId="0" applyNumberFormat="1" applyFont="1" applyBorder="1"/>
    <xf numFmtId="44" fontId="26" fillId="0" borderId="0" xfId="13" applyFont="1"/>
    <xf numFmtId="0" fontId="27" fillId="13" borderId="18" xfId="0" applyFont="1" applyFill="1" applyBorder="1" applyAlignment="1">
      <alignment horizontal="left"/>
    </xf>
    <xf numFmtId="0" fontId="26" fillId="13" borderId="4" xfId="0" applyFont="1" applyFill="1" applyBorder="1" applyAlignment="1">
      <alignment horizontal="center"/>
    </xf>
    <xf numFmtId="0" fontId="27" fillId="11" borderId="6" xfId="0" applyFont="1" applyFill="1" applyBorder="1"/>
    <xf numFmtId="0" fontId="27" fillId="11" borderId="3" xfId="0" applyFont="1" applyFill="1" applyBorder="1"/>
    <xf numFmtId="0" fontId="26" fillId="11" borderId="2" xfId="0" applyFont="1" applyFill="1" applyBorder="1" applyAlignment="1">
      <alignment horizontal="center"/>
    </xf>
    <xf numFmtId="0" fontId="26" fillId="11" borderId="4" xfId="0" applyFont="1" applyFill="1" applyBorder="1" applyAlignment="1">
      <alignment horizontal="center"/>
    </xf>
    <xf numFmtId="44" fontId="28" fillId="11" borderId="7" xfId="13" applyFont="1" applyFill="1" applyBorder="1" applyAlignment="1">
      <alignment horizontal="center" wrapText="1"/>
    </xf>
    <xf numFmtId="44" fontId="28" fillId="11" borderId="11" xfId="13" applyFont="1" applyFill="1" applyBorder="1" applyAlignment="1">
      <alignment horizontal="center" wrapText="1"/>
    </xf>
    <xf numFmtId="0" fontId="27" fillId="0" borderId="6" xfId="0" applyFont="1" applyBorder="1"/>
    <xf numFmtId="0" fontId="26" fillId="0" borderId="4" xfId="0" applyFont="1" applyBorder="1"/>
    <xf numFmtId="166" fontId="26" fillId="0" borderId="6" xfId="13" applyNumberFormat="1" applyFont="1" applyBorder="1"/>
    <xf numFmtId="0" fontId="26" fillId="2" borderId="4" xfId="0" applyFont="1" applyFill="1" applyBorder="1"/>
    <xf numFmtId="44" fontId="26" fillId="0" borderId="4" xfId="13" applyFont="1" applyFill="1" applyBorder="1"/>
    <xf numFmtId="0" fontId="28" fillId="0" borderId="5" xfId="0" applyFont="1" applyBorder="1" applyAlignment="1">
      <alignment horizontal="right"/>
    </xf>
    <xf numFmtId="0" fontId="26" fillId="0" borderId="11" xfId="0" applyFont="1" applyBorder="1"/>
    <xf numFmtId="5" fontId="26" fillId="0" borderId="7" xfId="13" applyNumberFormat="1" applyFont="1" applyBorder="1"/>
    <xf numFmtId="0" fontId="26" fillId="0" borderId="5" xfId="0" applyFont="1" applyBorder="1" applyAlignment="1">
      <alignment horizontal="left" indent="2"/>
    </xf>
    <xf numFmtId="5" fontId="26" fillId="2" borderId="4" xfId="13" applyNumberFormat="1" applyFont="1" applyFill="1" applyBorder="1"/>
    <xf numFmtId="0" fontId="27" fillId="0" borderId="18" xfId="0" applyFont="1" applyBorder="1"/>
    <xf numFmtId="0" fontId="26" fillId="0" borderId="8" xfId="0" applyFont="1" applyBorder="1"/>
    <xf numFmtId="0" fontId="26" fillId="16" borderId="5" xfId="0" applyFont="1" applyFill="1" applyBorder="1"/>
    <xf numFmtId="5" fontId="28" fillId="16" borderId="4" xfId="13" applyNumberFormat="1" applyFont="1" applyFill="1" applyBorder="1"/>
    <xf numFmtId="0" fontId="27" fillId="11" borderId="1" xfId="0" applyFont="1" applyFill="1" applyBorder="1"/>
    <xf numFmtId="0" fontId="26" fillId="11" borderId="3" xfId="0" applyFont="1" applyFill="1" applyBorder="1"/>
    <xf numFmtId="5" fontId="26" fillId="2" borderId="7" xfId="13" applyNumberFormat="1" applyFont="1" applyFill="1" applyBorder="1"/>
    <xf numFmtId="0" fontId="27" fillId="0" borderId="1" xfId="0" applyFont="1" applyBorder="1"/>
    <xf numFmtId="5" fontId="26" fillId="2" borderId="4" xfId="13" applyNumberFormat="1" applyFont="1" applyFill="1" applyBorder="1" applyAlignment="1">
      <alignment horizontal="right"/>
    </xf>
    <xf numFmtId="0" fontId="26" fillId="11" borderId="5" xfId="0" applyFont="1" applyFill="1" applyBorder="1"/>
    <xf numFmtId="0" fontId="26" fillId="11" borderId="1" xfId="0" applyFont="1" applyFill="1" applyBorder="1"/>
    <xf numFmtId="5" fontId="28" fillId="11" borderId="2" xfId="13" applyNumberFormat="1" applyFont="1" applyFill="1" applyBorder="1" applyAlignment="1">
      <alignment horizontal="center" wrapText="1"/>
    </xf>
    <xf numFmtId="5" fontId="28" fillId="11" borderId="4" xfId="13" applyNumberFormat="1" applyFont="1" applyFill="1" applyBorder="1" applyAlignment="1">
      <alignment horizontal="center" wrapText="1"/>
    </xf>
    <xf numFmtId="5" fontId="26" fillId="2" borderId="8" xfId="13" applyNumberFormat="1" applyFont="1" applyFill="1" applyBorder="1"/>
    <xf numFmtId="0" fontId="27" fillId="16" borderId="1" xfId="0" applyFont="1" applyFill="1" applyBorder="1"/>
    <xf numFmtId="0" fontId="26" fillId="0" borderId="7" xfId="0" applyFont="1" applyBorder="1"/>
    <xf numFmtId="0" fontId="39" fillId="0" borderId="0" xfId="0" applyFont="1"/>
    <xf numFmtId="0" fontId="40" fillId="0" borderId="0" xfId="0" applyFont="1" applyAlignment="1">
      <alignment horizontal="center"/>
    </xf>
    <xf numFmtId="0" fontId="29" fillId="15" borderId="7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left" indent="2"/>
    </xf>
    <xf numFmtId="0" fontId="41" fillId="0" borderId="0" xfId="0" applyFont="1"/>
    <xf numFmtId="0" fontId="28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26" fillId="0" borderId="22" xfId="0" applyFont="1" applyBorder="1"/>
    <xf numFmtId="5" fontId="26" fillId="0" borderId="8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5" fontId="26" fillId="0" borderId="7" xfId="0" applyNumberFormat="1" applyFont="1" applyBorder="1" applyAlignment="1">
      <alignment horizontal="right"/>
    </xf>
    <xf numFmtId="5" fontId="26" fillId="0" borderId="32" xfId="13" applyNumberFormat="1" applyFont="1" applyBorder="1" applyAlignment="1">
      <alignment horizontal="right"/>
    </xf>
    <xf numFmtId="43" fontId="26" fillId="2" borderId="31" xfId="13" applyNumberFormat="1" applyFont="1" applyFill="1" applyBorder="1"/>
    <xf numFmtId="43" fontId="26" fillId="2" borderId="32" xfId="13" applyNumberFormat="1" applyFont="1" applyFill="1" applyBorder="1"/>
    <xf numFmtId="43" fontId="26" fillId="2" borderId="4" xfId="0" applyNumberFormat="1" applyFont="1" applyFill="1" applyBorder="1"/>
    <xf numFmtId="44" fontId="26" fillId="2" borderId="4" xfId="13" applyFont="1" applyFill="1" applyBorder="1"/>
    <xf numFmtId="43" fontId="26" fillId="2" borderId="4" xfId="13" applyNumberFormat="1" applyFont="1" applyFill="1" applyBorder="1"/>
    <xf numFmtId="44" fontId="26" fillId="2" borderId="4" xfId="0" applyNumberFormat="1" applyFont="1" applyFill="1" applyBorder="1"/>
    <xf numFmtId="44" fontId="26" fillId="2" borderId="7" xfId="13" applyFont="1" applyFill="1" applyBorder="1"/>
    <xf numFmtId="44" fontId="28" fillId="0" borderId="8" xfId="13" applyFont="1" applyFill="1" applyBorder="1"/>
    <xf numFmtId="44" fontId="26" fillId="0" borderId="0" xfId="0" applyNumberFormat="1" applyFont="1"/>
    <xf numFmtId="43" fontId="26" fillId="0" borderId="0" xfId="0" applyNumberFormat="1" applyFont="1"/>
    <xf numFmtId="44" fontId="28" fillId="0" borderId="4" xfId="13" applyFont="1" applyBorder="1"/>
    <xf numFmtId="3" fontId="4" fillId="10" borderId="4" xfId="37" applyNumberFormat="1" applyFill="1" applyBorder="1" applyAlignment="1" applyProtection="1">
      <alignment horizontal="center"/>
    </xf>
    <xf numFmtId="0" fontId="40" fillId="0" borderId="0" xfId="0" applyFont="1" applyAlignment="1">
      <alignment horizontal="left"/>
    </xf>
    <xf numFmtId="10" fontId="26" fillId="0" borderId="0" xfId="61" applyNumberFormat="1" applyFont="1"/>
    <xf numFmtId="5" fontId="26" fillId="0" borderId="0" xfId="61" applyNumberFormat="1" applyFont="1"/>
    <xf numFmtId="3" fontId="19" fillId="2" borderId="4" xfId="0" applyNumberFormat="1" applyFont="1" applyFill="1" applyBorder="1" applyAlignment="1">
      <alignment horizontal="center"/>
    </xf>
    <xf numFmtId="3" fontId="19" fillId="2" borderId="4" xfId="42" applyNumberFormat="1" applyFont="1" applyFill="1" applyBorder="1" applyAlignment="1">
      <alignment horizontal="center"/>
    </xf>
    <xf numFmtId="43" fontId="26" fillId="0" borderId="3" xfId="3" applyFont="1" applyFill="1" applyBorder="1"/>
    <xf numFmtId="43" fontId="26" fillId="2" borderId="3" xfId="3" applyFont="1" applyFill="1" applyBorder="1"/>
    <xf numFmtId="0" fontId="26" fillId="0" borderId="34" xfId="0" applyFont="1" applyBorder="1"/>
    <xf numFmtId="0" fontId="26" fillId="0" borderId="35" xfId="0" applyFont="1" applyBorder="1"/>
    <xf numFmtId="5" fontId="26" fillId="2" borderId="34" xfId="13" applyNumberFormat="1" applyFont="1" applyFill="1" applyBorder="1"/>
    <xf numFmtId="5" fontId="26" fillId="2" borderId="3" xfId="13" applyNumberFormat="1" applyFont="1" applyFill="1" applyBorder="1"/>
    <xf numFmtId="41" fontId="26" fillId="2" borderId="1" xfId="0" applyNumberFormat="1" applyFont="1" applyFill="1" applyBorder="1" applyAlignment="1">
      <alignment horizontal="left" wrapText="1"/>
    </xf>
    <xf numFmtId="41" fontId="26" fillId="2" borderId="5" xfId="0" applyNumberFormat="1" applyFont="1" applyFill="1" applyBorder="1" applyAlignment="1">
      <alignment horizontal="left" wrapText="1"/>
    </xf>
    <xf numFmtId="0" fontId="25" fillId="7" borderId="5" xfId="2" applyFont="1" applyBorder="1" applyAlignment="1">
      <alignment horizontal="centerContinuous"/>
    </xf>
    <xf numFmtId="0" fontId="25" fillId="7" borderId="2" xfId="2" applyFont="1" applyBorder="1" applyAlignment="1">
      <alignment horizontal="centerContinuous"/>
    </xf>
    <xf numFmtId="0" fontId="42" fillId="0" borderId="0" xfId="0" applyFont="1"/>
    <xf numFmtId="0" fontId="39" fillId="0" borderId="0" xfId="45" applyFont="1"/>
    <xf numFmtId="0" fontId="25" fillId="7" borderId="1" xfId="2" applyFont="1" applyBorder="1" applyAlignment="1">
      <alignment horizontal="left"/>
    </xf>
    <xf numFmtId="0" fontId="28" fillId="0" borderId="0" xfId="0" applyFont="1" applyAlignment="1">
      <alignment horizontal="right"/>
    </xf>
    <xf numFmtId="5" fontId="43" fillId="0" borderId="0" xfId="0" applyNumberFormat="1" applyFont="1"/>
    <xf numFmtId="5" fontId="26" fillId="0" borderId="31" xfId="3" applyNumberFormat="1" applyFont="1" applyFill="1" applyBorder="1"/>
    <xf numFmtId="5" fontId="26" fillId="0" borderId="32" xfId="3" applyNumberFormat="1" applyFont="1" applyFill="1" applyBorder="1"/>
    <xf numFmtId="5" fontId="26" fillId="2" borderId="47" xfId="13" applyNumberFormat="1" applyFont="1" applyFill="1" applyBorder="1"/>
    <xf numFmtId="0" fontId="33" fillId="13" borderId="9" xfId="0" applyFont="1" applyFill="1" applyBorder="1" applyAlignment="1">
      <alignment horizontal="center" wrapText="1"/>
    </xf>
    <xf numFmtId="44" fontId="28" fillId="0" borderId="4" xfId="13" applyFont="1" applyFill="1" applyBorder="1"/>
    <xf numFmtId="164" fontId="26" fillId="2" borderId="4" xfId="3" applyNumberFormat="1" applyFont="1" applyFill="1" applyBorder="1"/>
    <xf numFmtId="1" fontId="26" fillId="2" borderId="4" xfId="0" applyNumberFormat="1" applyFont="1" applyFill="1" applyBorder="1"/>
    <xf numFmtId="1" fontId="26" fillId="0" borderId="4" xfId="0" applyNumberFormat="1" applyFont="1" applyBorder="1"/>
    <xf numFmtId="0" fontId="32" fillId="0" borderId="4" xfId="0" applyFont="1" applyBorder="1" applyAlignment="1">
      <alignment horizontal="center"/>
    </xf>
    <xf numFmtId="37" fontId="29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9" fontId="26" fillId="0" borderId="0" xfId="61" applyFont="1" applyBorder="1"/>
    <xf numFmtId="44" fontId="43" fillId="0" borderId="0" xfId="13" applyFont="1"/>
    <xf numFmtId="0" fontId="43" fillId="0" borderId="0" xfId="0" applyFont="1"/>
    <xf numFmtId="5" fontId="26" fillId="0" borderId="31" xfId="0" applyNumberFormat="1" applyFont="1" applyBorder="1"/>
    <xf numFmtId="5" fontId="26" fillId="0" borderId="32" xfId="0" applyNumberFormat="1" applyFont="1" applyBorder="1"/>
    <xf numFmtId="5" fontId="26" fillId="0" borderId="49" xfId="0" applyNumberFormat="1" applyFont="1" applyBorder="1"/>
    <xf numFmtId="5" fontId="26" fillId="0" borderId="50" xfId="0" applyNumberFormat="1" applyFont="1" applyBorder="1"/>
    <xf numFmtId="5" fontId="26" fillId="0" borderId="51" xfId="0" applyNumberFormat="1" applyFont="1" applyBorder="1"/>
    <xf numFmtId="5" fontId="26" fillId="0" borderId="52" xfId="0" applyNumberFormat="1" applyFont="1" applyBorder="1"/>
    <xf numFmtId="5" fontId="26" fillId="0" borderId="51" xfId="3" applyNumberFormat="1" applyFont="1" applyBorder="1"/>
    <xf numFmtId="5" fontId="26" fillId="0" borderId="54" xfId="0" applyNumberFormat="1" applyFont="1" applyBorder="1"/>
    <xf numFmtId="5" fontId="26" fillId="15" borderId="53" xfId="3" applyNumberFormat="1" applyFont="1" applyFill="1" applyBorder="1"/>
    <xf numFmtId="5" fontId="26" fillId="15" borderId="55" xfId="3" applyNumberFormat="1" applyFont="1" applyFill="1" applyBorder="1"/>
    <xf numFmtId="5" fontId="26" fillId="15" borderId="54" xfId="0" applyNumberFormat="1" applyFont="1" applyFill="1" applyBorder="1"/>
    <xf numFmtId="5" fontId="26" fillId="15" borderId="56" xfId="3" applyNumberFormat="1" applyFont="1" applyFill="1" applyBorder="1"/>
    <xf numFmtId="5" fontId="26" fillId="15" borderId="57" xfId="3" applyNumberFormat="1" applyFont="1" applyFill="1" applyBorder="1"/>
    <xf numFmtId="0" fontId="2" fillId="7" borderId="4" xfId="2" applyFont="1" applyBorder="1" applyAlignment="1">
      <alignment horizontal="left"/>
    </xf>
    <xf numFmtId="0" fontId="2" fillId="12" borderId="5" xfId="2" applyFont="1" applyFill="1" applyBorder="1" applyAlignment="1">
      <alignment horizontal="center"/>
    </xf>
    <xf numFmtId="0" fontId="2" fillId="12" borderId="2" xfId="2" applyFont="1" applyFill="1" applyBorder="1" applyAlignment="1">
      <alignment horizontal="center"/>
    </xf>
    <xf numFmtId="0" fontId="2" fillId="7" borderId="19" xfId="2" applyFont="1" applyBorder="1" applyAlignment="1">
      <alignment horizontal="center"/>
    </xf>
    <xf numFmtId="5" fontId="26" fillId="2" borderId="58" xfId="13" applyNumberFormat="1" applyFont="1" applyFill="1" applyBorder="1"/>
    <xf numFmtId="5" fontId="26" fillId="13" borderId="48" xfId="0" applyNumberFormat="1" applyFont="1" applyFill="1" applyBorder="1" applyAlignment="1">
      <alignment horizontal="center" wrapText="1"/>
    </xf>
    <xf numFmtId="5" fontId="26" fillId="13" borderId="59" xfId="0" applyNumberFormat="1" applyFont="1" applyFill="1" applyBorder="1" applyAlignment="1">
      <alignment horizontal="center" wrapText="1"/>
    </xf>
    <xf numFmtId="0" fontId="28" fillId="0" borderId="0" xfId="0" applyFont="1" applyAlignment="1">
      <alignment vertical="center"/>
    </xf>
    <xf numFmtId="5" fontId="28" fillId="0" borderId="0" xfId="0" applyNumberFormat="1" applyFont="1"/>
    <xf numFmtId="0" fontId="28" fillId="0" borderId="24" xfId="0" applyFont="1" applyBorder="1"/>
    <xf numFmtId="5" fontId="26" fillId="2" borderId="61" xfId="13" applyNumberFormat="1" applyFont="1" applyFill="1" applyBorder="1"/>
    <xf numFmtId="5" fontId="26" fillId="0" borderId="38" xfId="13" applyNumberFormat="1" applyFont="1" applyBorder="1"/>
    <xf numFmtId="5" fontId="28" fillId="0" borderId="62" xfId="0" applyNumberFormat="1" applyFont="1" applyBorder="1"/>
    <xf numFmtId="5" fontId="26" fillId="10" borderId="32" xfId="13" applyNumberFormat="1" applyFont="1" applyFill="1" applyBorder="1"/>
    <xf numFmtId="167" fontId="26" fillId="0" borderId="33" xfId="13" applyNumberFormat="1" applyFont="1" applyBorder="1"/>
    <xf numFmtId="44" fontId="28" fillId="16" borderId="4" xfId="13" applyFont="1" applyFill="1" applyBorder="1"/>
    <xf numFmtId="5" fontId="26" fillId="0" borderId="0" xfId="13" applyNumberFormat="1" applyFont="1" applyFill="1" applyBorder="1"/>
    <xf numFmtId="0" fontId="30" fillId="0" borderId="0" xfId="0" applyFont="1" applyAlignment="1">
      <alignment horizontal="center" vertical="center" wrapText="1"/>
    </xf>
    <xf numFmtId="37" fontId="29" fillId="0" borderId="0" xfId="0" applyNumberFormat="1" applyFont="1" applyAlignment="1">
      <alignment horizontal="center" wrapText="1"/>
    </xf>
    <xf numFmtId="170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5" fontId="26" fillId="0" borderId="0" xfId="0" applyNumberFormat="1" applyFont="1" applyAlignment="1">
      <alignment horizontal="right"/>
    </xf>
    <xf numFmtId="4" fontId="29" fillId="0" borderId="0" xfId="3" applyNumberFormat="1" applyFont="1" applyFill="1" applyBorder="1" applyAlignment="1">
      <alignment horizontal="center"/>
    </xf>
    <xf numFmtId="4" fontId="29" fillId="0" borderId="0" xfId="3" quotePrefix="1" applyNumberFormat="1" applyFont="1" applyFill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4" fontId="29" fillId="0" borderId="11" xfId="61" applyNumberFormat="1" applyFont="1" applyFill="1" applyBorder="1" applyAlignment="1">
      <alignment horizontal="center"/>
    </xf>
    <xf numFmtId="4" fontId="29" fillId="4" borderId="11" xfId="3" applyNumberFormat="1" applyFont="1" applyFill="1" applyBorder="1" applyAlignment="1">
      <alignment horizontal="center"/>
    </xf>
    <xf numFmtId="4" fontId="29" fillId="4" borderId="11" xfId="61" applyNumberFormat="1" applyFont="1" applyFill="1" applyBorder="1" applyAlignment="1">
      <alignment horizontal="center"/>
    </xf>
    <xf numFmtId="4" fontId="29" fillId="4" borderId="14" xfId="61" applyNumberFormat="1" applyFont="1" applyFill="1" applyBorder="1" applyAlignment="1">
      <alignment horizontal="center"/>
    </xf>
    <xf numFmtId="5" fontId="26" fillId="15" borderId="63" xfId="0" applyNumberFormat="1" applyFont="1" applyFill="1" applyBorder="1"/>
    <xf numFmtId="44" fontId="26" fillId="0" borderId="4" xfId="13" applyFont="1" applyBorder="1"/>
    <xf numFmtId="0" fontId="27" fillId="13" borderId="4" xfId="0" applyFont="1" applyFill="1" applyBorder="1" applyAlignment="1">
      <alignment horizontal="center"/>
    </xf>
    <xf numFmtId="0" fontId="27" fillId="13" borderId="22" xfId="0" applyFont="1" applyFill="1" applyBorder="1" applyAlignment="1">
      <alignment horizontal="center"/>
    </xf>
    <xf numFmtId="0" fontId="26" fillId="13" borderId="4" xfId="0" applyFont="1" applyFill="1" applyBorder="1" applyAlignment="1">
      <alignment horizontal="center" wrapText="1"/>
    </xf>
    <xf numFmtId="164" fontId="26" fillId="0" borderId="4" xfId="3" applyNumberFormat="1" applyFont="1" applyBorder="1"/>
    <xf numFmtId="0" fontId="44" fillId="0" borderId="0" xfId="0" applyFont="1"/>
    <xf numFmtId="5" fontId="26" fillId="13" borderId="7" xfId="0" applyNumberFormat="1" applyFont="1" applyFill="1" applyBorder="1" applyAlignment="1">
      <alignment horizontal="center" vertical="center" wrapText="1"/>
    </xf>
    <xf numFmtId="5" fontId="26" fillId="13" borderId="60" xfId="0" applyNumberFormat="1" applyFont="1" applyFill="1" applyBorder="1" applyAlignment="1">
      <alignment horizontal="center" vertical="center" wrapText="1"/>
    </xf>
    <xf numFmtId="44" fontId="26" fillId="0" borderId="4" xfId="0" applyNumberFormat="1" applyFont="1" applyBorder="1"/>
    <xf numFmtId="5" fontId="28" fillId="0" borderId="4" xfId="13" applyNumberFormat="1" applyFont="1" applyBorder="1"/>
    <xf numFmtId="0" fontId="27" fillId="0" borderId="42" xfId="74" applyFont="1" applyBorder="1"/>
    <xf numFmtId="0" fontId="26" fillId="0" borderId="43" xfId="74" applyFont="1" applyBorder="1"/>
    <xf numFmtId="0" fontId="26" fillId="0" borderId="0" xfId="74" applyFont="1"/>
    <xf numFmtId="0" fontId="26" fillId="0" borderId="30" xfId="74" applyFont="1" applyBorder="1"/>
    <xf numFmtId="0" fontId="27" fillId="0" borderId="30" xfId="74" applyFont="1" applyBorder="1"/>
    <xf numFmtId="0" fontId="28" fillId="13" borderId="43" xfId="74" applyFont="1" applyFill="1" applyBorder="1" applyAlignment="1">
      <alignment horizontal="center"/>
    </xf>
    <xf numFmtId="0" fontId="28" fillId="13" borderId="43" xfId="74" applyFont="1" applyFill="1" applyBorder="1"/>
    <xf numFmtId="0" fontId="26" fillId="13" borderId="0" xfId="74" applyFont="1" applyFill="1"/>
    <xf numFmtId="0" fontId="26" fillId="13" borderId="25" xfId="74" applyFont="1" applyFill="1" applyBorder="1" applyAlignment="1">
      <alignment wrapText="1"/>
    </xf>
    <xf numFmtId="0" fontId="26" fillId="13" borderId="13" xfId="74" applyFont="1" applyFill="1" applyBorder="1"/>
    <xf numFmtId="0" fontId="26" fillId="13" borderId="13" xfId="74" applyFont="1" applyFill="1" applyBorder="1" applyAlignment="1">
      <alignment horizontal="center" wrapText="1"/>
    </xf>
    <xf numFmtId="0" fontId="26" fillId="0" borderId="0" xfId="74" applyFont="1" applyAlignment="1">
      <alignment wrapText="1"/>
    </xf>
    <xf numFmtId="0" fontId="26" fillId="0" borderId="0" xfId="74" applyFont="1" applyAlignment="1">
      <alignment horizontal="center" wrapText="1"/>
    </xf>
    <xf numFmtId="0" fontId="26" fillId="0" borderId="30" xfId="74" applyFont="1" applyBorder="1" applyAlignment="1">
      <alignment horizontal="left" vertical="center"/>
    </xf>
    <xf numFmtId="0" fontId="26" fillId="0" borderId="0" xfId="74" applyFont="1" applyAlignment="1">
      <alignment horizontal="center" vertical="center"/>
    </xf>
    <xf numFmtId="0" fontId="26" fillId="0" borderId="0" xfId="74" applyFont="1" applyAlignment="1">
      <alignment horizontal="left" vertical="center" wrapText="1"/>
    </xf>
    <xf numFmtId="168" fontId="26" fillId="0" borderId="0" xfId="74" applyNumberFormat="1" applyFont="1" applyAlignment="1">
      <alignment horizontal="center" vertical="center"/>
    </xf>
    <xf numFmtId="3" fontId="26" fillId="2" borderId="4" xfId="3" applyNumberFormat="1" applyFont="1" applyFill="1" applyBorder="1" applyAlignment="1">
      <alignment horizontal="center" vertical="center" wrapText="1"/>
    </xf>
    <xf numFmtId="0" fontId="26" fillId="0" borderId="30" xfId="74" applyFont="1" applyBorder="1" applyAlignment="1">
      <alignment vertical="center"/>
    </xf>
    <xf numFmtId="0" fontId="26" fillId="0" borderId="0" xfId="74" applyFont="1" applyAlignment="1">
      <alignment vertical="center"/>
    </xf>
    <xf numFmtId="3" fontId="26" fillId="0" borderId="0" xfId="3" applyNumberFormat="1" applyFont="1" applyFill="1" applyBorder="1" applyAlignment="1">
      <alignment horizontal="center" vertical="center" wrapText="1"/>
    </xf>
    <xf numFmtId="0" fontId="26" fillId="0" borderId="30" xfId="74" applyFont="1" applyBorder="1" applyAlignment="1">
      <alignment horizontal="left" vertical="top" wrapText="1"/>
    </xf>
    <xf numFmtId="3" fontId="26" fillId="2" borderId="4" xfId="74" applyNumberFormat="1" applyFont="1" applyFill="1" applyBorder="1" applyAlignment="1">
      <alignment horizontal="center" vertical="center"/>
    </xf>
    <xf numFmtId="0" fontId="27" fillId="17" borderId="70" xfId="74" applyFont="1" applyFill="1" applyBorder="1" applyAlignment="1">
      <alignment vertical="top"/>
    </xf>
    <xf numFmtId="0" fontId="46" fillId="17" borderId="71" xfId="74" applyFont="1" applyFill="1" applyBorder="1"/>
    <xf numFmtId="0" fontId="26" fillId="17" borderId="71" xfId="74" applyFont="1" applyFill="1" applyBorder="1" applyAlignment="1">
      <alignment vertical="top"/>
    </xf>
    <xf numFmtId="0" fontId="26" fillId="17" borderId="71" xfId="74" applyFont="1" applyFill="1" applyBorder="1" applyAlignment="1">
      <alignment horizontal="center" vertical="top"/>
    </xf>
    <xf numFmtId="0" fontId="45" fillId="0" borderId="0" xfId="74" applyFont="1" applyAlignment="1">
      <alignment horizontal="left" wrapText="1"/>
    </xf>
    <xf numFmtId="167" fontId="26" fillId="0" borderId="0" xfId="74" applyNumberFormat="1" applyFont="1" applyAlignment="1">
      <alignment horizontal="right" vertical="center"/>
    </xf>
    <xf numFmtId="0" fontId="45" fillId="0" borderId="30" xfId="74" applyFont="1" applyBorder="1" applyAlignment="1">
      <alignment horizontal="left" wrapText="1"/>
    </xf>
    <xf numFmtId="0" fontId="26" fillId="0" borderId="30" xfId="74" applyFont="1" applyBorder="1" applyAlignment="1">
      <alignment vertical="top" wrapText="1"/>
    </xf>
    <xf numFmtId="0" fontId="26" fillId="0" borderId="0" xfId="74" applyFont="1" applyAlignment="1">
      <alignment vertical="top"/>
    </xf>
    <xf numFmtId="39" fontId="26" fillId="0" borderId="0" xfId="74" applyNumberFormat="1" applyFont="1" applyAlignment="1">
      <alignment horizontal="center" vertical="center" wrapText="1"/>
    </xf>
    <xf numFmtId="0" fontId="26" fillId="0" borderId="0" xfId="74" applyFont="1" applyAlignment="1">
      <alignment vertical="top" wrapText="1"/>
    </xf>
    <xf numFmtId="0" fontId="26" fillId="0" borderId="0" xfId="74" applyFont="1" applyAlignment="1">
      <alignment horizontal="left" vertical="center"/>
    </xf>
    <xf numFmtId="0" fontId="26" fillId="0" borderId="0" xfId="74" applyFont="1" applyAlignment="1">
      <alignment horizontal="center" vertical="top" wrapText="1"/>
    </xf>
    <xf numFmtId="0" fontId="26" fillId="0" borderId="0" xfId="74" applyFont="1" applyAlignment="1">
      <alignment horizontal="center" vertical="top"/>
    </xf>
    <xf numFmtId="0" fontId="26" fillId="0" borderId="30" xfId="74" applyFont="1" applyBorder="1" applyAlignment="1">
      <alignment wrapText="1"/>
    </xf>
    <xf numFmtId="0" fontId="26" fillId="0" borderId="0" xfId="74" applyFont="1" applyAlignment="1">
      <alignment horizontal="left" vertical="top" wrapText="1"/>
    </xf>
    <xf numFmtId="0" fontId="26" fillId="0" borderId="30" xfId="74" applyFont="1" applyBorder="1" applyAlignment="1">
      <alignment horizontal="left" vertical="top"/>
    </xf>
    <xf numFmtId="0" fontId="46" fillId="0" borderId="0" xfId="74" applyFont="1"/>
    <xf numFmtId="0" fontId="26" fillId="0" borderId="30" xfId="74" applyFont="1" applyBorder="1" applyAlignment="1">
      <alignment vertical="top"/>
    </xf>
    <xf numFmtId="0" fontId="26" fillId="0" borderId="0" xfId="74" applyFont="1" applyAlignment="1">
      <alignment horizontal="center"/>
    </xf>
    <xf numFmtId="3" fontId="26" fillId="0" borderId="0" xfId="74" applyNumberFormat="1" applyFont="1" applyAlignment="1">
      <alignment horizontal="center" vertical="center"/>
    </xf>
    <xf numFmtId="3" fontId="26" fillId="0" borderId="0" xfId="74" applyNumberFormat="1" applyFont="1" applyAlignment="1">
      <alignment horizontal="center" vertical="top"/>
    </xf>
    <xf numFmtId="0" fontId="46" fillId="0" borderId="0" xfId="74" applyFont="1" applyAlignment="1">
      <alignment vertical="center" wrapText="1"/>
    </xf>
    <xf numFmtId="0" fontId="46" fillId="0" borderId="0" xfId="74" applyFont="1" applyAlignment="1">
      <alignment horizontal="center" vertical="center" wrapText="1"/>
    </xf>
    <xf numFmtId="0" fontId="26" fillId="0" borderId="0" xfId="74" applyFont="1" applyAlignment="1">
      <alignment horizontal="center" vertical="center" wrapText="1"/>
    </xf>
    <xf numFmtId="0" fontId="26" fillId="0" borderId="30" xfId="74" applyFont="1" applyBorder="1" applyAlignment="1">
      <alignment horizontal="center" vertical="top" wrapText="1"/>
    </xf>
    <xf numFmtId="7" fontId="26" fillId="0" borderId="0" xfId="13" applyNumberFormat="1" applyFont="1" applyFill="1" applyBorder="1" applyAlignment="1">
      <alignment horizontal="center" vertical="center" wrapText="1"/>
    </xf>
    <xf numFmtId="3" fontId="26" fillId="0" borderId="5" xfId="74" applyNumberFormat="1" applyFont="1" applyBorder="1" applyAlignment="1">
      <alignment horizontal="center" vertical="center"/>
    </xf>
    <xf numFmtId="7" fontId="26" fillId="0" borderId="0" xfId="13" applyNumberFormat="1" applyFont="1" applyAlignment="1">
      <alignment horizontal="center" vertical="center" wrapText="1"/>
    </xf>
    <xf numFmtId="0" fontId="27" fillId="3" borderId="72" xfId="74" applyFont="1" applyFill="1" applyBorder="1"/>
    <xf numFmtId="0" fontId="26" fillId="3" borderId="73" xfId="74" applyFont="1" applyFill="1" applyBorder="1" applyAlignment="1">
      <alignment vertical="top"/>
    </xf>
    <xf numFmtId="0" fontId="26" fillId="0" borderId="43" xfId="74" applyFont="1" applyBorder="1" applyAlignment="1">
      <alignment horizontal="center"/>
    </xf>
    <xf numFmtId="0" fontId="46" fillId="0" borderId="0" xfId="74" applyFont="1" applyAlignment="1">
      <alignment horizontal="left" vertical="center" wrapText="1"/>
    </xf>
    <xf numFmtId="0" fontId="27" fillId="0" borderId="0" xfId="74" applyFont="1" applyAlignment="1">
      <alignment vertical="top"/>
    </xf>
    <xf numFmtId="0" fontId="28" fillId="0" borderId="0" xfId="74" applyFont="1"/>
    <xf numFmtId="0" fontId="28" fillId="0" borderId="0" xfId="74" applyFont="1" applyAlignment="1">
      <alignment vertical="top"/>
    </xf>
    <xf numFmtId="0" fontId="28" fillId="0" borderId="0" xfId="74" applyFont="1" applyAlignment="1">
      <alignment horizontal="left" vertical="top" wrapText="1"/>
    </xf>
    <xf numFmtId="0" fontId="47" fillId="0" borderId="0" xfId="74" applyFont="1" applyAlignment="1">
      <alignment vertical="top" wrapText="1"/>
    </xf>
    <xf numFmtId="0" fontId="28" fillId="0" borderId="0" xfId="74" applyFont="1" applyAlignment="1">
      <alignment horizontal="center" vertical="top" wrapText="1"/>
    </xf>
    <xf numFmtId="168" fontId="28" fillId="0" borderId="0" xfId="74" applyNumberFormat="1" applyFont="1" applyAlignment="1">
      <alignment horizontal="center" vertical="center"/>
    </xf>
    <xf numFmtId="3" fontId="26" fillId="0" borderId="0" xfId="3" applyNumberFormat="1" applyFont="1" applyFill="1" applyBorder="1" applyAlignment="1">
      <alignment horizontal="center" vertical="center"/>
    </xf>
    <xf numFmtId="0" fontId="27" fillId="3" borderId="25" xfId="74" applyFont="1" applyFill="1" applyBorder="1"/>
    <xf numFmtId="0" fontId="26" fillId="3" borderId="13" xfId="74" applyFont="1" applyFill="1" applyBorder="1" applyAlignment="1">
      <alignment vertical="top"/>
    </xf>
    <xf numFmtId="0" fontId="26" fillId="3" borderId="13" xfId="74" applyFont="1" applyFill="1" applyBorder="1" applyAlignment="1">
      <alignment horizontal="center" vertical="top"/>
    </xf>
    <xf numFmtId="0" fontId="26" fillId="3" borderId="13" xfId="74" applyFont="1" applyFill="1" applyBorder="1" applyAlignment="1">
      <alignment horizontal="right" vertical="top"/>
    </xf>
    <xf numFmtId="0" fontId="26" fillId="0" borderId="0" xfId="74" applyFont="1" applyAlignment="1">
      <alignment horizontal="right"/>
    </xf>
    <xf numFmtId="3" fontId="26" fillId="2" borderId="7" xfId="74" applyNumberFormat="1" applyFont="1" applyFill="1" applyBorder="1" applyAlignment="1">
      <alignment horizontal="center" vertical="center"/>
    </xf>
    <xf numFmtId="3" fontId="26" fillId="3" borderId="73" xfId="74" applyNumberFormat="1" applyFont="1" applyFill="1" applyBorder="1" applyAlignment="1">
      <alignment horizontal="right" vertical="top"/>
    </xf>
    <xf numFmtId="0" fontId="26" fillId="0" borderId="42" xfId="74" applyFont="1" applyBorder="1" applyAlignment="1">
      <alignment wrapText="1"/>
    </xf>
    <xf numFmtId="0" fontId="27" fillId="0" borderId="30" xfId="74" applyFont="1" applyBorder="1" applyAlignment="1">
      <alignment vertical="top" wrapText="1"/>
    </xf>
    <xf numFmtId="0" fontId="27" fillId="0" borderId="0" xfId="74" applyFont="1" applyAlignment="1">
      <alignment vertical="top" wrapText="1"/>
    </xf>
    <xf numFmtId="0" fontId="26" fillId="0" borderId="30" xfId="74" applyFont="1" applyBorder="1" applyAlignment="1">
      <alignment horizontal="left" wrapText="1"/>
    </xf>
    <xf numFmtId="0" fontId="28" fillId="13" borderId="27" xfId="0" applyFont="1" applyFill="1" applyBorder="1" applyAlignment="1">
      <alignment horizontal="center" vertical="center" wrapText="1"/>
    </xf>
    <xf numFmtId="0" fontId="28" fillId="13" borderId="28" xfId="0" applyFont="1" applyFill="1" applyBorder="1" applyAlignment="1">
      <alignment horizontal="center" vertical="center" wrapText="1"/>
    </xf>
    <xf numFmtId="0" fontId="28" fillId="13" borderId="34" xfId="0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 wrapText="1"/>
    </xf>
    <xf numFmtId="0" fontId="28" fillId="13" borderId="0" xfId="74" applyFont="1" applyFill="1" applyAlignment="1">
      <alignment horizontal="center"/>
    </xf>
    <xf numFmtId="0" fontId="31" fillId="7" borderId="18" xfId="2" applyFont="1" applyBorder="1" applyAlignment="1">
      <alignment horizontal="left"/>
    </xf>
    <xf numFmtId="5" fontId="26" fillId="0" borderId="32" xfId="21" applyNumberFormat="1" applyFont="1" applyFill="1" applyBorder="1"/>
    <xf numFmtId="5" fontId="26" fillId="0" borderId="33" xfId="21" applyNumberFormat="1" applyFont="1" applyFill="1" applyBorder="1"/>
    <xf numFmtId="0" fontId="27" fillId="0" borderId="0" xfId="76" applyFont="1" applyAlignment="1">
      <alignment horizontal="left"/>
    </xf>
    <xf numFmtId="0" fontId="27" fillId="0" borderId="0" xfId="76" applyFont="1" applyAlignment="1">
      <alignment horizontal="right"/>
    </xf>
    <xf numFmtId="0" fontId="26" fillId="0" borderId="0" xfId="76" applyFont="1"/>
    <xf numFmtId="17" fontId="49" fillId="0" borderId="0" xfId="77" applyNumberFormat="1" applyFont="1" applyAlignment="1">
      <alignment horizontal="left" wrapText="1"/>
    </xf>
    <xf numFmtId="17" fontId="49" fillId="0" borderId="0" xfId="77" applyNumberFormat="1" applyFont="1" applyAlignment="1">
      <alignment horizontal="left"/>
    </xf>
    <xf numFmtId="43" fontId="26" fillId="0" borderId="0" xfId="78" applyFont="1" applyFill="1"/>
    <xf numFmtId="0" fontId="26" fillId="0" borderId="0" xfId="77" applyFont="1"/>
    <xf numFmtId="15" fontId="28" fillId="0" borderId="0" xfId="77" applyNumberFormat="1" applyFont="1"/>
    <xf numFmtId="43" fontId="28" fillId="0" borderId="0" xfId="78" applyFont="1" applyFill="1" applyAlignment="1">
      <alignment horizontal="center"/>
    </xf>
    <xf numFmtId="0" fontId="28" fillId="0" borderId="0" xfId="77" applyFont="1" applyAlignment="1">
      <alignment horizontal="center"/>
    </xf>
    <xf numFmtId="17" fontId="26" fillId="0" borderId="0" xfId="77" applyNumberFormat="1" applyFont="1" applyAlignment="1">
      <alignment horizontal="left"/>
    </xf>
    <xf numFmtId="0" fontId="26" fillId="0" borderId="0" xfId="77" applyFont="1" applyAlignment="1">
      <alignment horizontal="center"/>
    </xf>
    <xf numFmtId="43" fontId="26" fillId="0" borderId="0" xfId="78" applyFont="1" applyFill="1" applyBorder="1"/>
    <xf numFmtId="43" fontId="26" fillId="0" borderId="0" xfId="78" applyFont="1" applyFill="1" applyBorder="1" applyAlignment="1">
      <alignment wrapText="1"/>
    </xf>
    <xf numFmtId="17" fontId="49" fillId="13" borderId="18" xfId="77" applyNumberFormat="1" applyFont="1" applyFill="1" applyBorder="1" applyAlignment="1">
      <alignment horizontal="left"/>
    </xf>
    <xf numFmtId="0" fontId="49" fillId="13" borderId="22" xfId="77" applyFont="1" applyFill="1" applyBorder="1" applyAlignment="1">
      <alignment horizontal="center"/>
    </xf>
    <xf numFmtId="43" fontId="49" fillId="13" borderId="8" xfId="78" applyFont="1" applyFill="1" applyBorder="1" applyAlignment="1">
      <alignment horizontal="right"/>
    </xf>
    <xf numFmtId="43" fontId="49" fillId="13" borderId="8" xfId="78" applyFont="1" applyFill="1" applyBorder="1" applyAlignment="1" applyProtection="1">
      <alignment horizontal="center"/>
    </xf>
    <xf numFmtId="43" fontId="49" fillId="13" borderId="22" xfId="78" applyFont="1" applyFill="1" applyBorder="1" applyAlignment="1" applyProtection="1">
      <alignment horizontal="right"/>
    </xf>
    <xf numFmtId="43" fontId="49" fillId="13" borderId="19" xfId="78" applyFont="1" applyFill="1" applyBorder="1" applyAlignment="1" applyProtection="1">
      <alignment horizontal="right"/>
    </xf>
    <xf numFmtId="17" fontId="49" fillId="13" borderId="12" xfId="77" applyNumberFormat="1" applyFont="1" applyFill="1" applyBorder="1" applyAlignment="1">
      <alignment horizontal="left"/>
    </xf>
    <xf numFmtId="0" fontId="49" fillId="13" borderId="13" xfId="77" applyFont="1" applyFill="1" applyBorder="1" applyAlignment="1">
      <alignment horizontal="center"/>
    </xf>
    <xf numFmtId="43" fontId="49" fillId="13" borderId="14" xfId="78" applyFont="1" applyFill="1" applyBorder="1" applyAlignment="1" applyProtection="1">
      <alignment horizontal="center"/>
    </xf>
    <xf numFmtId="14" fontId="49" fillId="13" borderId="14" xfId="78" applyNumberFormat="1" applyFont="1" applyFill="1" applyBorder="1" applyAlignment="1" applyProtection="1">
      <alignment horizontal="center"/>
    </xf>
    <xf numFmtId="13" fontId="49" fillId="13" borderId="13" xfId="78" applyNumberFormat="1" applyFont="1" applyFill="1" applyBorder="1" applyAlignment="1" applyProtection="1">
      <alignment horizontal="right"/>
    </xf>
    <xf numFmtId="13" fontId="49" fillId="13" borderId="84" xfId="78" applyNumberFormat="1" applyFont="1" applyFill="1" applyBorder="1" applyAlignment="1" applyProtection="1">
      <alignment horizontal="right"/>
    </xf>
    <xf numFmtId="17" fontId="50" fillId="0" borderId="10" xfId="77" applyNumberFormat="1" applyFont="1" applyBorder="1" applyAlignment="1">
      <alignment horizontal="left"/>
    </xf>
    <xf numFmtId="0" fontId="50" fillId="0" borderId="0" xfId="77" applyFont="1" applyAlignment="1">
      <alignment horizontal="center"/>
    </xf>
    <xf numFmtId="0" fontId="50" fillId="0" borderId="0" xfId="77" applyFont="1"/>
    <xf numFmtId="43" fontId="50" fillId="0" borderId="48" xfId="78" applyFont="1" applyFill="1" applyBorder="1"/>
    <xf numFmtId="43" fontId="50" fillId="0" borderId="11" xfId="78" applyFont="1" applyFill="1" applyBorder="1" applyAlignment="1">
      <alignment wrapText="1"/>
    </xf>
    <xf numFmtId="43" fontId="50" fillId="0" borderId="0" xfId="78" applyFont="1" applyFill="1" applyBorder="1"/>
    <xf numFmtId="0" fontId="26" fillId="0" borderId="85" xfId="77" applyFont="1" applyBorder="1"/>
    <xf numFmtId="17" fontId="26" fillId="0" borderId="10" xfId="77" applyNumberFormat="1" applyFont="1" applyBorder="1" applyAlignment="1">
      <alignment horizontal="left"/>
    </xf>
    <xf numFmtId="0" fontId="49" fillId="0" borderId="0" xfId="77" applyFont="1" applyAlignment="1">
      <alignment horizontal="center"/>
    </xf>
    <xf numFmtId="43" fontId="26" fillId="0" borderId="11" xfId="78" applyFont="1" applyFill="1" applyBorder="1" applyProtection="1"/>
    <xf numFmtId="43" fontId="26" fillId="0" borderId="11" xfId="78" applyFont="1" applyFill="1" applyBorder="1" applyAlignment="1" applyProtection="1">
      <alignment wrapText="1"/>
    </xf>
    <xf numFmtId="43" fontId="26" fillId="0" borderId="11" xfId="78" applyFont="1" applyFill="1" applyBorder="1"/>
    <xf numFmtId="0" fontId="50" fillId="0" borderId="22" xfId="77" applyFont="1" applyBorder="1"/>
    <xf numFmtId="14" fontId="51" fillId="11" borderId="10" xfId="80" quotePrefix="1" applyNumberFormat="1" applyFont="1" applyFill="1" applyBorder="1" applyAlignment="1">
      <alignment horizontal="left"/>
    </xf>
    <xf numFmtId="0" fontId="51" fillId="11" borderId="0" xfId="77" applyFont="1" applyFill="1" applyAlignment="1">
      <alignment horizontal="center"/>
    </xf>
    <xf numFmtId="0" fontId="51" fillId="11" borderId="0" xfId="77" applyFont="1" applyFill="1"/>
    <xf numFmtId="167" fontId="51" fillId="11" borderId="11" xfId="78" applyNumberFormat="1" applyFont="1" applyFill="1" applyBorder="1" applyProtection="1"/>
    <xf numFmtId="14" fontId="51" fillId="11" borderId="11" xfId="78" applyNumberFormat="1" applyFont="1" applyFill="1" applyBorder="1" applyAlignment="1" applyProtection="1">
      <alignment wrapText="1"/>
    </xf>
    <xf numFmtId="14" fontId="51" fillId="11" borderId="0" xfId="77" quotePrefix="1" applyNumberFormat="1" applyFont="1" applyFill="1" applyAlignment="1">
      <alignment horizontal="center"/>
    </xf>
    <xf numFmtId="167" fontId="51" fillId="11" borderId="0" xfId="78" applyNumberFormat="1" applyFont="1" applyFill="1" applyBorder="1" applyProtection="1"/>
    <xf numFmtId="167" fontId="51" fillId="11" borderId="85" xfId="78" applyNumberFormat="1" applyFont="1" applyFill="1" applyBorder="1" applyProtection="1"/>
    <xf numFmtId="6" fontId="51" fillId="11" borderId="11" xfId="78" applyNumberFormat="1" applyFont="1" applyFill="1" applyBorder="1" applyProtection="1"/>
    <xf numFmtId="14" fontId="51" fillId="11" borderId="0" xfId="77" applyNumberFormat="1" applyFont="1" applyFill="1" applyAlignment="1">
      <alignment horizontal="center"/>
    </xf>
    <xf numFmtId="43" fontId="51" fillId="11" borderId="11" xfId="78" applyFont="1" applyFill="1" applyBorder="1" applyProtection="1"/>
    <xf numFmtId="43" fontId="51" fillId="11" borderId="0" xfId="78" applyFont="1" applyFill="1" applyBorder="1" applyProtection="1"/>
    <xf numFmtId="0" fontId="50" fillId="10" borderId="10" xfId="80" quotePrefix="1" applyFont="1" applyFill="1" applyBorder="1" applyAlignment="1">
      <alignment horizontal="left"/>
    </xf>
    <xf numFmtId="0" fontId="50" fillId="10" borderId="0" xfId="77" applyFont="1" applyFill="1" applyAlignment="1">
      <alignment horizontal="center"/>
    </xf>
    <xf numFmtId="0" fontId="50" fillId="10" borderId="0" xfId="77" applyFont="1" applyFill="1"/>
    <xf numFmtId="43" fontId="50" fillId="10" borderId="11" xfId="78" applyFont="1" applyFill="1" applyBorder="1" applyProtection="1"/>
    <xf numFmtId="43" fontId="50" fillId="2" borderId="11" xfId="78" applyFont="1" applyFill="1" applyBorder="1" applyAlignment="1" applyProtection="1">
      <alignment wrapText="1"/>
    </xf>
    <xf numFmtId="0" fontId="50" fillId="2" borderId="0" xfId="77" applyFont="1" applyFill="1" applyAlignment="1">
      <alignment horizontal="center"/>
    </xf>
    <xf numFmtId="43" fontId="50" fillId="2" borderId="11" xfId="78" applyFont="1" applyFill="1" applyBorder="1" applyProtection="1"/>
    <xf numFmtId="43" fontId="50" fillId="2" borderId="0" xfId="78" applyFont="1" applyFill="1" applyBorder="1" applyProtection="1"/>
    <xf numFmtId="43" fontId="50" fillId="2" borderId="85" xfId="78" applyFont="1" applyFill="1" applyBorder="1" applyProtection="1"/>
    <xf numFmtId="17" fontId="50" fillId="0" borderId="6" xfId="77" applyNumberFormat="1" applyFont="1" applyBorder="1" applyAlignment="1">
      <alignment horizontal="left"/>
    </xf>
    <xf numFmtId="43" fontId="50" fillId="0" borderId="11" xfId="78" applyFont="1" applyFill="1" applyBorder="1" applyProtection="1"/>
    <xf numFmtId="43" fontId="50" fillId="0" borderId="11" xfId="78" applyFont="1" applyFill="1" applyBorder="1" applyAlignment="1" applyProtection="1">
      <alignment wrapText="1"/>
    </xf>
    <xf numFmtId="43" fontId="50" fillId="0" borderId="0" xfId="78" applyFont="1" applyFill="1" applyBorder="1" applyProtection="1"/>
    <xf numFmtId="17" fontId="49" fillId="13" borderId="1" xfId="77" applyNumberFormat="1" applyFont="1" applyFill="1" applyBorder="1" applyAlignment="1">
      <alignment horizontal="left"/>
    </xf>
    <xf numFmtId="17" fontId="49" fillId="13" borderId="5" xfId="77" applyNumberFormat="1" applyFont="1" applyFill="1" applyBorder="1" applyAlignment="1">
      <alignment horizontal="center"/>
    </xf>
    <xf numFmtId="43" fontId="49" fillId="13" borderId="4" xfId="78" applyFont="1" applyFill="1" applyBorder="1" applyProtection="1"/>
    <xf numFmtId="43" fontId="49" fillId="13" borderId="2" xfId="78" applyFont="1" applyFill="1" applyBorder="1" applyProtection="1"/>
    <xf numFmtId="43" fontId="26" fillId="0" borderId="0" xfId="78" applyFont="1" applyFill="1" applyAlignment="1">
      <alignment wrapText="1"/>
    </xf>
    <xf numFmtId="0" fontId="27" fillId="0" borderId="0" xfId="0" applyFont="1" applyAlignment="1">
      <alignment wrapText="1"/>
    </xf>
    <xf numFmtId="0" fontId="28" fillId="13" borderId="6" xfId="0" applyFont="1" applyFill="1" applyBorder="1" applyAlignment="1">
      <alignment horizontal="center"/>
    </xf>
    <xf numFmtId="0" fontId="28" fillId="13" borderId="3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/>
    </xf>
    <xf numFmtId="0" fontId="28" fillId="13" borderId="22" xfId="0" applyFont="1" applyFill="1" applyBorder="1" applyAlignment="1">
      <alignment horizontal="center"/>
    </xf>
    <xf numFmtId="0" fontId="28" fillId="13" borderId="19" xfId="0" applyFont="1" applyFill="1" applyBorder="1" applyAlignment="1">
      <alignment horizontal="center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5" xfId="0" applyFont="1" applyFill="1" applyBorder="1" applyAlignment="1">
      <alignment horizontal="center" vertical="center" wrapText="1"/>
    </xf>
    <xf numFmtId="0" fontId="30" fillId="15" borderId="2" xfId="0" applyFont="1" applyFill="1" applyBorder="1" applyAlignment="1">
      <alignment horizontal="center" vertical="center" wrapText="1"/>
    </xf>
    <xf numFmtId="0" fontId="27" fillId="0" borderId="0" xfId="0" applyFont="1"/>
    <xf numFmtId="0" fontId="26" fillId="0" borderId="6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6" fillId="17" borderId="1" xfId="0" applyFont="1" applyFill="1" applyBorder="1" applyAlignment="1">
      <alignment horizontal="center"/>
    </xf>
    <xf numFmtId="0" fontId="26" fillId="17" borderId="2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8" fillId="11" borderId="4" xfId="0" applyFont="1" applyFill="1" applyBorder="1" applyAlignment="1">
      <alignment horizontal="center" wrapText="1"/>
    </xf>
    <xf numFmtId="0" fontId="28" fillId="11" borderId="41" xfId="0" applyFont="1" applyFill="1" applyBorder="1" applyAlignment="1">
      <alignment horizontal="center" wrapText="1"/>
    </xf>
    <xf numFmtId="0" fontId="28" fillId="11" borderId="18" xfId="0" applyFont="1" applyFill="1" applyBorder="1" applyAlignment="1">
      <alignment horizontal="left" wrapText="1"/>
    </xf>
    <xf numFmtId="0" fontId="28" fillId="11" borderId="19" xfId="0" applyFont="1" applyFill="1" applyBorder="1" applyAlignment="1">
      <alignment horizontal="left" wrapText="1"/>
    </xf>
    <xf numFmtId="0" fontId="28" fillId="11" borderId="20" xfId="0" applyFont="1" applyFill="1" applyBorder="1" applyAlignment="1">
      <alignment horizontal="left" wrapText="1"/>
    </xf>
    <xf numFmtId="0" fontId="28" fillId="11" borderId="21" xfId="0" applyFont="1" applyFill="1" applyBorder="1" applyAlignment="1">
      <alignment horizontal="left" wrapText="1"/>
    </xf>
    <xf numFmtId="0" fontId="26" fillId="0" borderId="9" xfId="0" applyFont="1" applyBorder="1" applyAlignment="1">
      <alignment horizontal="center" wrapText="1"/>
    </xf>
    <xf numFmtId="0" fontId="28" fillId="11" borderId="8" xfId="0" applyFont="1" applyFill="1" applyBorder="1" applyAlignment="1">
      <alignment horizontal="center" wrapText="1"/>
    </xf>
    <xf numFmtId="0" fontId="28" fillId="11" borderId="23" xfId="0" applyFont="1" applyFill="1" applyBorder="1" applyAlignment="1">
      <alignment horizontal="center" wrapText="1"/>
    </xf>
    <xf numFmtId="0" fontId="28" fillId="11" borderId="2" xfId="0" applyFont="1" applyFill="1" applyBorder="1" applyAlignment="1">
      <alignment horizontal="center" wrapText="1"/>
    </xf>
    <xf numFmtId="0" fontId="28" fillId="11" borderId="40" xfId="0" applyFont="1" applyFill="1" applyBorder="1" applyAlignment="1">
      <alignment horizontal="center" wrapText="1"/>
    </xf>
    <xf numFmtId="0" fontId="28" fillId="11" borderId="4" xfId="0" applyFont="1" applyFill="1" applyBorder="1" applyAlignment="1">
      <alignment horizontal="center"/>
    </xf>
    <xf numFmtId="0" fontId="28" fillId="11" borderId="41" xfId="0" applyFont="1" applyFill="1" applyBorder="1" applyAlignment="1">
      <alignment horizontal="center"/>
    </xf>
    <xf numFmtId="0" fontId="30" fillId="12" borderId="0" xfId="41" applyFont="1" applyFill="1" applyBorder="1" applyAlignment="1">
      <alignment horizontal="left"/>
    </xf>
    <xf numFmtId="0" fontId="30" fillId="12" borderId="67" xfId="41" applyFont="1" applyFill="1" applyBorder="1" applyAlignment="1">
      <alignment horizontal="left"/>
    </xf>
    <xf numFmtId="41" fontId="26" fillId="2" borderId="1" xfId="0" applyNumberFormat="1" applyFont="1" applyFill="1" applyBorder="1" applyAlignment="1">
      <alignment horizontal="left" wrapText="1"/>
    </xf>
    <xf numFmtId="41" fontId="26" fillId="2" borderId="5" xfId="0" applyNumberFormat="1" applyFont="1" applyFill="1" applyBorder="1" applyAlignment="1">
      <alignment horizontal="left" wrapText="1"/>
    </xf>
    <xf numFmtId="0" fontId="27" fillId="13" borderId="2" xfId="0" applyFont="1" applyFill="1" applyBorder="1" applyAlignment="1">
      <alignment horizontal="center"/>
    </xf>
    <xf numFmtId="0" fontId="27" fillId="13" borderId="4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7" fillId="13" borderId="0" xfId="0" applyFont="1" applyFill="1"/>
    <xf numFmtId="0" fontId="27" fillId="13" borderId="3" xfId="0" applyFont="1" applyFill="1" applyBorder="1"/>
    <xf numFmtId="5" fontId="28" fillId="13" borderId="8" xfId="13" applyNumberFormat="1" applyFont="1" applyFill="1" applyBorder="1" applyAlignment="1">
      <alignment horizontal="center" wrapText="1"/>
    </xf>
    <xf numFmtId="5" fontId="28" fillId="13" borderId="7" xfId="13" applyNumberFormat="1" applyFont="1" applyFill="1" applyBorder="1" applyAlignment="1">
      <alignment horizontal="center" wrapText="1"/>
    </xf>
    <xf numFmtId="44" fontId="28" fillId="13" borderId="8" xfId="13" applyFont="1" applyFill="1" applyBorder="1" applyAlignment="1">
      <alignment horizontal="center" wrapText="1"/>
    </xf>
    <xf numFmtId="44" fontId="28" fillId="13" borderId="11" xfId="13" applyFont="1" applyFill="1" applyBorder="1" applyAlignment="1">
      <alignment horizontal="center" wrapText="1"/>
    </xf>
    <xf numFmtId="44" fontId="28" fillId="13" borderId="7" xfId="13" applyFont="1" applyFill="1" applyBorder="1" applyAlignment="1">
      <alignment horizontal="center" wrapText="1"/>
    </xf>
    <xf numFmtId="0" fontId="27" fillId="13" borderId="10" xfId="0" applyFont="1" applyFill="1" applyBorder="1"/>
    <xf numFmtId="0" fontId="27" fillId="13" borderId="6" xfId="0" applyFont="1" applyFill="1" applyBorder="1"/>
    <xf numFmtId="0" fontId="30" fillId="18" borderId="0" xfId="79" applyFont="1" applyFill="1" applyBorder="1" applyAlignment="1">
      <alignment horizontal="left"/>
    </xf>
    <xf numFmtId="43" fontId="49" fillId="13" borderId="8" xfId="78" applyFont="1" applyFill="1" applyBorder="1" applyAlignment="1" applyProtection="1">
      <alignment horizontal="center" wrapText="1"/>
    </xf>
    <xf numFmtId="43" fontId="49" fillId="13" borderId="14" xfId="78" applyFont="1" applyFill="1" applyBorder="1" applyAlignment="1" applyProtection="1">
      <alignment horizontal="center" wrapText="1"/>
    </xf>
    <xf numFmtId="43" fontId="49" fillId="13" borderId="22" xfId="78" applyFont="1" applyFill="1" applyBorder="1" applyAlignment="1" applyProtection="1">
      <alignment horizontal="center" wrapText="1"/>
    </xf>
    <xf numFmtId="43" fontId="49" fillId="13" borderId="13" xfId="78" applyFont="1" applyFill="1" applyBorder="1" applyAlignment="1" applyProtection="1">
      <alignment horizontal="center" wrapText="1"/>
    </xf>
    <xf numFmtId="0" fontId="27" fillId="0" borderId="10" xfId="0" applyFont="1" applyBorder="1" applyAlignment="1">
      <alignment horizontal="left" wrapText="1"/>
    </xf>
    <xf numFmtId="0" fontId="30" fillId="13" borderId="1" xfId="0" applyFont="1" applyFill="1" applyBorder="1" applyAlignment="1">
      <alignment horizontal="center" vertical="center" wrapText="1"/>
    </xf>
    <xf numFmtId="0" fontId="28" fillId="13" borderId="43" xfId="0" applyFont="1" applyFill="1" applyBorder="1" applyAlignment="1">
      <alignment horizontal="center" vertical="center"/>
    </xf>
    <xf numFmtId="0" fontId="28" fillId="13" borderId="42" xfId="0" applyFont="1" applyFill="1" applyBorder="1" applyAlignment="1">
      <alignment horizontal="center" vertical="center"/>
    </xf>
    <xf numFmtId="0" fontId="30" fillId="12" borderId="1" xfId="41" applyFont="1" applyFill="1" applyBorder="1" applyAlignment="1">
      <alignment horizontal="left"/>
    </xf>
    <xf numFmtId="5" fontId="28" fillId="11" borderId="42" xfId="0" applyNumberFormat="1" applyFont="1" applyFill="1" applyBorder="1" applyAlignment="1">
      <alignment horizontal="center" wrapText="1"/>
    </xf>
    <xf numFmtId="5" fontId="28" fillId="11" borderId="43" xfId="0" applyNumberFormat="1" applyFont="1" applyFill="1" applyBorder="1" applyAlignment="1">
      <alignment horizontal="center" wrapText="1"/>
    </xf>
    <xf numFmtId="5" fontId="28" fillId="11" borderId="44" xfId="0" applyNumberFormat="1" applyFont="1" applyFill="1" applyBorder="1" applyAlignment="1">
      <alignment horizontal="center" wrapText="1"/>
    </xf>
    <xf numFmtId="5" fontId="28" fillId="11" borderId="25" xfId="0" applyNumberFormat="1" applyFont="1" applyFill="1" applyBorder="1" applyAlignment="1">
      <alignment horizontal="center" wrapText="1"/>
    </xf>
    <xf numFmtId="5" fontId="28" fillId="11" borderId="13" xfId="0" applyNumberFormat="1" applyFont="1" applyFill="1" applyBorder="1" applyAlignment="1">
      <alignment horizontal="center"/>
    </xf>
    <xf numFmtId="5" fontId="28" fillId="11" borderId="26" xfId="0" applyNumberFormat="1" applyFont="1" applyFill="1" applyBorder="1" applyAlignment="1">
      <alignment horizontal="center"/>
    </xf>
    <xf numFmtId="0" fontId="30" fillId="12" borderId="64" xfId="41" applyFont="1" applyFill="1" applyBorder="1" applyAlignment="1">
      <alignment horizontal="center"/>
    </xf>
    <xf numFmtId="0" fontId="30" fillId="12" borderId="65" xfId="41" applyFont="1" applyFill="1" applyBorder="1" applyAlignment="1">
      <alignment horizontal="center"/>
    </xf>
    <xf numFmtId="0" fontId="30" fillId="12" borderId="66" xfId="41" applyFont="1" applyFill="1" applyBorder="1" applyAlignment="1">
      <alignment horizontal="center"/>
    </xf>
    <xf numFmtId="5" fontId="28" fillId="11" borderId="13" xfId="0" applyNumberFormat="1" applyFont="1" applyFill="1" applyBorder="1" applyAlignment="1">
      <alignment horizontal="center" wrapText="1"/>
    </xf>
    <xf numFmtId="5" fontId="28" fillId="11" borderId="26" xfId="0" applyNumberFormat="1" applyFont="1" applyFill="1" applyBorder="1" applyAlignment="1">
      <alignment horizontal="center" wrapText="1"/>
    </xf>
    <xf numFmtId="0" fontId="30" fillId="12" borderId="1" xfId="41" applyFont="1" applyFill="1" applyBorder="1" applyAlignment="1">
      <alignment horizontal="center" wrapText="1"/>
    </xf>
    <xf numFmtId="0" fontId="30" fillId="12" borderId="5" xfId="41" applyFont="1" applyFill="1" applyBorder="1" applyAlignment="1">
      <alignment horizontal="center" wrapText="1"/>
    </xf>
    <xf numFmtId="0" fontId="30" fillId="12" borderId="2" xfId="41" applyFont="1" applyFill="1" applyBorder="1" applyAlignment="1">
      <alignment horizontal="center" wrapText="1"/>
    </xf>
    <xf numFmtId="0" fontId="30" fillId="12" borderId="81" xfId="41" applyFont="1" applyFill="1" applyBorder="1" applyAlignment="1">
      <alignment horizontal="center"/>
    </xf>
    <xf numFmtId="0" fontId="30" fillId="12" borderId="82" xfId="41" applyFont="1" applyFill="1" applyBorder="1" applyAlignment="1">
      <alignment horizontal="center"/>
    </xf>
    <xf numFmtId="0" fontId="30" fillId="12" borderId="83" xfId="41" applyFont="1" applyFill="1" applyBorder="1" applyAlignment="1">
      <alignment horizontal="center"/>
    </xf>
    <xf numFmtId="0" fontId="28" fillId="13" borderId="13" xfId="74" applyFont="1" applyFill="1" applyBorder="1" applyAlignment="1">
      <alignment horizontal="center" wrapText="1"/>
    </xf>
    <xf numFmtId="0" fontId="27" fillId="12" borderId="74" xfId="74" applyFont="1" applyFill="1" applyBorder="1" applyAlignment="1">
      <alignment horizontal="left" vertical="top" wrapText="1"/>
    </xf>
    <xf numFmtId="0" fontId="27" fillId="12" borderId="75" xfId="74" applyFont="1" applyFill="1" applyBorder="1" applyAlignment="1">
      <alignment horizontal="left" vertical="top" wrapText="1"/>
    </xf>
    <xf numFmtId="0" fontId="27" fillId="12" borderId="76" xfId="74" applyFont="1" applyFill="1" applyBorder="1" applyAlignment="1">
      <alignment horizontal="left" vertical="top" wrapText="1"/>
    </xf>
    <xf numFmtId="0" fontId="27" fillId="12" borderId="77" xfId="74" applyFont="1" applyFill="1" applyBorder="1" applyAlignment="1">
      <alignment horizontal="left" vertical="top" wrapText="1"/>
    </xf>
    <xf numFmtId="0" fontId="27" fillId="12" borderId="68" xfId="74" applyFont="1" applyFill="1" applyBorder="1" applyAlignment="1">
      <alignment horizontal="left" vertical="top" wrapText="1"/>
    </xf>
    <xf numFmtId="0" fontId="27" fillId="12" borderId="78" xfId="74" applyFont="1" applyFill="1" applyBorder="1" applyAlignment="1">
      <alignment horizontal="left" vertical="top" wrapText="1"/>
    </xf>
    <xf numFmtId="0" fontId="27" fillId="12" borderId="79" xfId="74" applyFont="1" applyFill="1" applyBorder="1" applyAlignment="1">
      <alignment horizontal="left" vertical="top" wrapText="1"/>
    </xf>
    <xf numFmtId="0" fontId="27" fillId="12" borderId="69" xfId="74" applyFont="1" applyFill="1" applyBorder="1" applyAlignment="1">
      <alignment horizontal="left" vertical="top" wrapText="1"/>
    </xf>
    <xf numFmtId="0" fontId="27" fillId="12" borderId="80" xfId="74" applyFont="1" applyFill="1" applyBorder="1" applyAlignment="1">
      <alignment horizontal="left" vertical="top" wrapText="1"/>
    </xf>
    <xf numFmtId="0" fontId="26" fillId="13" borderId="30" xfId="74" applyFont="1" applyFill="1" applyBorder="1" applyAlignment="1">
      <alignment horizontal="center"/>
    </xf>
    <xf numFmtId="0" fontId="26" fillId="13" borderId="0" xfId="74" applyFont="1" applyFill="1" applyAlignment="1">
      <alignment horizontal="center"/>
    </xf>
    <xf numFmtId="0" fontId="26" fillId="0" borderId="30" xfId="74" applyFont="1" applyBorder="1" applyAlignment="1">
      <alignment horizontal="left" vertical="center" wrapText="1"/>
    </xf>
    <xf numFmtId="0" fontId="26" fillId="0" borderId="30" xfId="74" applyFont="1" applyBorder="1" applyAlignment="1">
      <alignment horizontal="left" vertical="top" wrapText="1"/>
    </xf>
    <xf numFmtId="0" fontId="28" fillId="13" borderId="42" xfId="74" applyFont="1" applyFill="1" applyBorder="1" applyAlignment="1">
      <alignment horizontal="center"/>
    </xf>
    <xf numFmtId="0" fontId="28" fillId="13" borderId="43" xfId="74" applyFont="1" applyFill="1" applyBorder="1" applyAlignment="1">
      <alignment horizontal="center"/>
    </xf>
    <xf numFmtId="0" fontId="26" fillId="0" borderId="30" xfId="74" applyFont="1" applyBorder="1" applyAlignment="1">
      <alignment horizontal="left" vertical="top"/>
    </xf>
    <xf numFmtId="0" fontId="26" fillId="0" borderId="30" xfId="74" applyFont="1" applyBorder="1" applyAlignment="1">
      <alignment horizontal="center" vertical="top" wrapText="1"/>
    </xf>
    <xf numFmtId="0" fontId="26" fillId="0" borderId="30" xfId="74" applyFont="1" applyBorder="1" applyAlignment="1">
      <alignment vertical="top" wrapText="1"/>
    </xf>
    <xf numFmtId="0" fontId="26" fillId="0" borderId="30" xfId="74" applyFont="1" applyBorder="1" applyAlignment="1">
      <alignment vertical="top"/>
    </xf>
    <xf numFmtId="0" fontId="26" fillId="0" borderId="0" xfId="74" applyFont="1" applyAlignment="1">
      <alignment horizontal="left" vertical="top" wrapText="1"/>
    </xf>
    <xf numFmtId="0" fontId="26" fillId="0" borderId="34" xfId="74" applyFont="1" applyBorder="1" applyAlignment="1">
      <alignment horizontal="left" vertical="top" wrapText="1"/>
    </xf>
  </cellXfs>
  <cellStyles count="81">
    <cellStyle name="40% - Accent3" xfId="1" builtinId="39"/>
    <cellStyle name="40% - Accent6" xfId="2" builtinId="51"/>
    <cellStyle name="Comma" xfId="3" builtinId="3"/>
    <cellStyle name="Comma 2" xfId="4" xr:uid="{00000000-0005-0000-0000-000003000000}"/>
    <cellStyle name="Comma 2 2" xfId="5" xr:uid="{00000000-0005-0000-0000-000004000000}"/>
    <cellStyle name="Comma 2 3" xfId="6" xr:uid="{00000000-0005-0000-0000-000005000000}"/>
    <cellStyle name="Comma 2 4" xfId="78" xr:uid="{85670E22-B120-4B22-9292-4C34F1CDCAD8}"/>
    <cellStyle name="Comma 3" xfId="7" xr:uid="{00000000-0005-0000-0000-000006000000}"/>
    <cellStyle name="Comma 3 2" xfId="8" xr:uid="{00000000-0005-0000-0000-000007000000}"/>
    <cellStyle name="Comma 4" xfId="9" xr:uid="{00000000-0005-0000-0000-000008000000}"/>
    <cellStyle name="Comma 4 2" xfId="10" xr:uid="{00000000-0005-0000-0000-000009000000}"/>
    <cellStyle name="Comma 5" xfId="11" xr:uid="{00000000-0005-0000-0000-00000A000000}"/>
    <cellStyle name="Comma 6" xfId="12" xr:uid="{00000000-0005-0000-0000-00000B000000}"/>
    <cellStyle name="Currency" xfId="13" builtinId="4"/>
    <cellStyle name="Currency 2" xfId="14" xr:uid="{00000000-0005-0000-0000-00000D000000}"/>
    <cellStyle name="Currency 2 2" xfId="15" xr:uid="{00000000-0005-0000-0000-00000E000000}"/>
    <cellStyle name="Currency 2 3" xfId="16" xr:uid="{00000000-0005-0000-0000-00000F000000}"/>
    <cellStyle name="Currency 2 4" xfId="75" xr:uid="{73A9429F-6959-4C1A-AD94-2BF2874FA5E7}"/>
    <cellStyle name="Currency 3" xfId="17" xr:uid="{00000000-0005-0000-0000-000010000000}"/>
    <cellStyle name="Currency 3 2" xfId="18" xr:uid="{00000000-0005-0000-0000-000011000000}"/>
    <cellStyle name="Currency 3 3" xfId="19" xr:uid="{00000000-0005-0000-0000-000012000000}"/>
    <cellStyle name="Currency 3 4" xfId="20" xr:uid="{00000000-0005-0000-0000-000013000000}"/>
    <cellStyle name="Currency 4" xfId="21" xr:uid="{00000000-0005-0000-0000-000014000000}"/>
    <cellStyle name="Currency 4 2" xfId="22" xr:uid="{00000000-0005-0000-0000-000015000000}"/>
    <cellStyle name="Currency 4 2 2" xfId="23" xr:uid="{00000000-0005-0000-0000-000016000000}"/>
    <cellStyle name="Currency 4 3" xfId="24" xr:uid="{00000000-0005-0000-0000-000017000000}"/>
    <cellStyle name="Currency 4 4" xfId="25" xr:uid="{00000000-0005-0000-0000-000018000000}"/>
    <cellStyle name="Currency 5" xfId="26" xr:uid="{00000000-0005-0000-0000-000019000000}"/>
    <cellStyle name="Currency 6" xfId="27" xr:uid="{00000000-0005-0000-0000-00001A000000}"/>
    <cellStyle name="Currency 7" xfId="28" xr:uid="{00000000-0005-0000-0000-00001B000000}"/>
    <cellStyle name="Euro" xfId="29" xr:uid="{00000000-0005-0000-0000-00001C000000}"/>
    <cellStyle name="Euro 2" xfId="30" xr:uid="{00000000-0005-0000-0000-00001D000000}"/>
    <cellStyle name="Euro 2 2" xfId="31" xr:uid="{00000000-0005-0000-0000-00001E000000}"/>
    <cellStyle name="Euro 2 3" xfId="32" xr:uid="{00000000-0005-0000-0000-00001F000000}"/>
    <cellStyle name="Euro 3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Hyperlink" xfId="37" builtinId="8"/>
    <cellStyle name="Hyperlink 2" xfId="38" xr:uid="{00000000-0005-0000-0000-000025000000}"/>
    <cellStyle name="Hyperlink 2 2" xfId="39" xr:uid="{00000000-0005-0000-0000-000026000000}"/>
    <cellStyle name="Hyperlink 3" xfId="40" xr:uid="{00000000-0005-0000-0000-000027000000}"/>
    <cellStyle name="Input" xfId="41" builtinId="20"/>
    <cellStyle name="Input 2" xfId="79" xr:uid="{2FD18FA1-F659-44CD-BC97-EB9FD185D424}"/>
    <cellStyle name="Normal" xfId="0" builtinId="0"/>
    <cellStyle name="Normal 11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3" xfId="48" xr:uid="{00000000-0005-0000-0000-000030000000}"/>
    <cellStyle name="Normal 3 2" xfId="49" xr:uid="{00000000-0005-0000-0000-000031000000}"/>
    <cellStyle name="Normal 3 3" xfId="50" xr:uid="{00000000-0005-0000-0000-000032000000}"/>
    <cellStyle name="Normal 3 4" xfId="51" xr:uid="{00000000-0005-0000-0000-000033000000}"/>
    <cellStyle name="Normal 4" xfId="52" xr:uid="{00000000-0005-0000-0000-000034000000}"/>
    <cellStyle name="Normal 4 2" xfId="53" xr:uid="{00000000-0005-0000-0000-000035000000}"/>
    <cellStyle name="Normal 5" xfId="54" xr:uid="{00000000-0005-0000-0000-000036000000}"/>
    <cellStyle name="Normal 5 2" xfId="55" xr:uid="{00000000-0005-0000-0000-000037000000}"/>
    <cellStyle name="Normal 6" xfId="56" xr:uid="{00000000-0005-0000-0000-000038000000}"/>
    <cellStyle name="Normal 7" xfId="57" xr:uid="{00000000-0005-0000-0000-000039000000}"/>
    <cellStyle name="Normal 7 2" xfId="58" xr:uid="{00000000-0005-0000-0000-00003A000000}"/>
    <cellStyle name="Normal 8" xfId="74" xr:uid="{B126FF84-C174-451B-AE66-A64FB1E51C0D}"/>
    <cellStyle name="Normal 9" xfId="76" xr:uid="{4EDEA970-99A5-47D8-B646-CBEC44A0D248}"/>
    <cellStyle name="Normal_Tab3-Equipment-FY0607-Original" xfId="77" xr:uid="{11F269EB-D43E-4CD6-A359-C8C5B0756151}"/>
    <cellStyle name="Normal_Tab3-Equipment-FY0607-Updated" xfId="80" xr:uid="{3920BE07-73B8-4458-9633-DF05944AECE8}"/>
    <cellStyle name="Note 2" xfId="59" xr:uid="{00000000-0005-0000-0000-00003B000000}"/>
    <cellStyle name="Note 2 2" xfId="60" xr:uid="{00000000-0005-0000-0000-00003C000000}"/>
    <cellStyle name="Percent" xfId="61" builtinId="5"/>
    <cellStyle name="Percent 2" xfId="62" xr:uid="{00000000-0005-0000-0000-00003E000000}"/>
    <cellStyle name="Percent 2 2" xfId="63" xr:uid="{00000000-0005-0000-0000-00003F000000}"/>
    <cellStyle name="Percent 2 3" xfId="64" xr:uid="{00000000-0005-0000-0000-000040000000}"/>
    <cellStyle name="Percent 2 4" xfId="65" xr:uid="{00000000-0005-0000-0000-000041000000}"/>
    <cellStyle name="Percent 3" xfId="66" xr:uid="{00000000-0005-0000-0000-000042000000}"/>
    <cellStyle name="Percent 3 2" xfId="67" xr:uid="{00000000-0005-0000-0000-000043000000}"/>
    <cellStyle name="Percent 4" xfId="68" xr:uid="{00000000-0005-0000-0000-000044000000}"/>
    <cellStyle name="Percent 4 2" xfId="69" xr:uid="{00000000-0005-0000-0000-000045000000}"/>
    <cellStyle name="Percent 5" xfId="70" xr:uid="{00000000-0005-0000-0000-000046000000}"/>
    <cellStyle name="Percent 6" xfId="71" xr:uid="{00000000-0005-0000-0000-000047000000}"/>
    <cellStyle name="PS_Comma" xfId="72" xr:uid="{00000000-0005-0000-0000-000048000000}"/>
    <cellStyle name="WM_STANDARD" xfId="73" xr:uid="{00000000-0005-0000-0000-000049000000}"/>
  </cellStyles>
  <dxfs count="0"/>
  <tableStyles count="0" defaultTableStyle="TableStyleMedium9" defaultPivotStyle="PivotStyleLight16"/>
  <colors>
    <mruColors>
      <color rgb="FFE7FF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le Derby" id="{6674E7C2-FAAA-4E93-B3C3-1E91D66B6391}" userId="S::dderby@hfh-consultants.com::8afcbfb8-a5e4-4461-b071-b99afbf044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10" dT="2024-10-25T21:56:52.30" personId="{6674E7C2-FAAA-4E93-B3C3-1E91D66B6391}" id="{C506422D-7566-4BB0-8395-4CEBF04292C5}">
    <text>DRD Fix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3"/>
  <sheetViews>
    <sheetView workbookViewId="0">
      <selection activeCell="B1" sqref="B1"/>
    </sheetView>
  </sheetViews>
  <sheetFormatPr defaultColWidth="9.140625" defaultRowHeight="15.75" x14ac:dyDescent="0.2"/>
  <cols>
    <col min="1" max="1" width="2.85546875" style="7" customWidth="1"/>
    <col min="2" max="2" width="6.28515625" style="5" customWidth="1"/>
    <col min="3" max="3" width="41.28515625" style="7" customWidth="1"/>
    <col min="4" max="4" width="58" style="7" customWidth="1"/>
    <col min="5" max="5" width="5.85546875" style="7" customWidth="1"/>
    <col min="6" max="6" width="44.140625" style="7" customWidth="1"/>
    <col min="7" max="16384" width="9.140625" style="7"/>
  </cols>
  <sheetData>
    <row r="1" spans="2:6" ht="21" customHeight="1" x14ac:dyDescent="0.25">
      <c r="B1" s="5" t="s">
        <v>1</v>
      </c>
      <c r="C1" s="5"/>
      <c r="D1" s="6" t="str">
        <f>+'2 Op_Statistics'!Q1</f>
        <v xml:space="preserve">RecycleSmart Base </v>
      </c>
    </row>
    <row r="2" spans="2:6" x14ac:dyDescent="0.25">
      <c r="B2" s="8" t="s">
        <v>2</v>
      </c>
      <c r="C2" s="9"/>
      <c r="F2" s="297"/>
    </row>
    <row r="3" spans="2:6" x14ac:dyDescent="0.25">
      <c r="B3" s="10"/>
      <c r="C3" s="11"/>
      <c r="D3" s="328" t="s">
        <v>3</v>
      </c>
      <c r="F3" s="297"/>
    </row>
    <row r="4" spans="2:6" x14ac:dyDescent="0.25">
      <c r="B4" s="12" t="s">
        <v>4</v>
      </c>
      <c r="C4" s="13"/>
      <c r="D4" s="14"/>
    </row>
    <row r="5" spans="2:6" ht="27" customHeight="1" x14ac:dyDescent="0.25">
      <c r="B5" s="15" t="s">
        <v>5</v>
      </c>
      <c r="C5" s="16" t="s">
        <v>6</v>
      </c>
      <c r="D5" s="17"/>
    </row>
    <row r="6" spans="2:6" ht="27" customHeight="1" x14ac:dyDescent="0.25">
      <c r="B6" s="15" t="s">
        <v>7</v>
      </c>
      <c r="C6" s="18" t="s">
        <v>0</v>
      </c>
      <c r="D6" s="17"/>
    </row>
    <row r="7" spans="2:6" ht="27" customHeight="1" x14ac:dyDescent="0.25">
      <c r="B7" s="15" t="s">
        <v>8</v>
      </c>
      <c r="C7" s="18" t="s">
        <v>9</v>
      </c>
      <c r="D7" s="17"/>
    </row>
    <row r="8" spans="2:6" ht="27" customHeight="1" x14ac:dyDescent="0.25">
      <c r="B8" s="15" t="s">
        <v>10</v>
      </c>
      <c r="C8" s="18" t="s">
        <v>11</v>
      </c>
      <c r="D8" s="17"/>
    </row>
    <row r="9" spans="2:6" ht="27" customHeight="1" x14ac:dyDescent="0.2">
      <c r="B9" s="15" t="s">
        <v>12</v>
      </c>
      <c r="C9" s="18" t="s">
        <v>13</v>
      </c>
      <c r="D9" s="280"/>
    </row>
    <row r="10" spans="2:6" x14ac:dyDescent="0.25">
      <c r="B10" s="12" t="s">
        <v>14</v>
      </c>
      <c r="C10" s="13"/>
      <c r="D10" s="14"/>
    </row>
    <row r="11" spans="2:6" ht="38.25" x14ac:dyDescent="0.25">
      <c r="B11" s="19" t="s">
        <v>15</v>
      </c>
      <c r="C11" s="16" t="s">
        <v>16</v>
      </c>
      <c r="D11" s="17"/>
      <c r="F11" s="20"/>
    </row>
    <row r="12" spans="2:6" ht="27" customHeight="1" x14ac:dyDescent="0.25">
      <c r="B12" s="15" t="s">
        <v>7</v>
      </c>
      <c r="C12" s="21" t="s">
        <v>17</v>
      </c>
      <c r="D12" s="17"/>
      <c r="F12" s="20"/>
    </row>
    <row r="13" spans="2:6" ht="27" customHeight="1" x14ac:dyDescent="0.25">
      <c r="B13" s="15" t="s">
        <v>8</v>
      </c>
      <c r="C13" s="21" t="s">
        <v>18</v>
      </c>
      <c r="D13" s="17"/>
    </row>
    <row r="14" spans="2:6" ht="27" customHeight="1" x14ac:dyDescent="0.25">
      <c r="B14" s="15" t="s">
        <v>10</v>
      </c>
      <c r="C14" s="18" t="s">
        <v>19</v>
      </c>
      <c r="D14" s="17"/>
      <c r="F14" t="s">
        <v>20</v>
      </c>
    </row>
    <row r="15" spans="2:6" x14ac:dyDescent="0.25">
      <c r="B15" s="12" t="s">
        <v>21</v>
      </c>
      <c r="C15" s="22"/>
      <c r="D15" s="14"/>
      <c r="F15" t="s">
        <v>20</v>
      </c>
    </row>
    <row r="16" spans="2:6" ht="27" customHeight="1" x14ac:dyDescent="0.2">
      <c r="B16" s="15" t="s">
        <v>5</v>
      </c>
      <c r="C16" s="16" t="s">
        <v>560</v>
      </c>
      <c r="D16" s="285"/>
      <c r="F16" t="s">
        <v>20</v>
      </c>
    </row>
    <row r="17" spans="2:4" ht="27" customHeight="1" x14ac:dyDescent="0.2">
      <c r="B17" s="15" t="s">
        <v>7</v>
      </c>
      <c r="C17" s="18" t="s">
        <v>561</v>
      </c>
      <c r="D17" s="285"/>
    </row>
    <row r="18" spans="2:4" ht="27" customHeight="1" x14ac:dyDescent="0.2">
      <c r="B18" s="15" t="s">
        <v>8</v>
      </c>
      <c r="C18" s="18" t="s">
        <v>22</v>
      </c>
      <c r="D18" s="285"/>
    </row>
    <row r="19" spans="2:4" x14ac:dyDescent="0.25">
      <c r="B19" s="12" t="s">
        <v>273</v>
      </c>
      <c r="C19" s="22"/>
      <c r="D19" s="14"/>
    </row>
    <row r="20" spans="2:4" ht="27" customHeight="1" x14ac:dyDescent="0.25">
      <c r="B20" s="15" t="s">
        <v>5</v>
      </c>
      <c r="C20" s="16" t="s">
        <v>25</v>
      </c>
      <c r="D20" s="17"/>
    </row>
    <row r="21" spans="2:4" ht="27" customHeight="1" x14ac:dyDescent="0.25">
      <c r="B21" s="15" t="s">
        <v>7</v>
      </c>
      <c r="C21" s="18" t="s">
        <v>26</v>
      </c>
      <c r="D21" s="17"/>
    </row>
    <row r="22" spans="2:4" ht="27" customHeight="1" x14ac:dyDescent="0.25">
      <c r="B22" s="15" t="s">
        <v>8</v>
      </c>
      <c r="C22" s="18" t="s">
        <v>27</v>
      </c>
      <c r="D22" s="17"/>
    </row>
    <row r="23" spans="2:4" ht="27" customHeight="1" x14ac:dyDescent="0.25">
      <c r="B23" s="15" t="s">
        <v>10</v>
      </c>
      <c r="C23" s="18" t="s">
        <v>28</v>
      </c>
      <c r="D23" s="17"/>
    </row>
    <row r="24" spans="2:4" ht="27" customHeight="1" x14ac:dyDescent="0.25">
      <c r="B24" s="15" t="s">
        <v>12</v>
      </c>
      <c r="C24" s="18" t="s">
        <v>29</v>
      </c>
      <c r="D24" s="17"/>
    </row>
    <row r="25" spans="2:4" ht="27" customHeight="1" x14ac:dyDescent="0.25">
      <c r="B25" s="15" t="s">
        <v>30</v>
      </c>
      <c r="C25" s="18" t="s">
        <v>31</v>
      </c>
      <c r="D25" s="17"/>
    </row>
    <row r="26" spans="2:4" x14ac:dyDescent="0.25">
      <c r="B26" s="12" t="s">
        <v>274</v>
      </c>
      <c r="C26" s="22"/>
      <c r="D26" s="14"/>
    </row>
    <row r="27" spans="2:4" ht="27" customHeight="1" x14ac:dyDescent="0.2">
      <c r="B27" s="15" t="s">
        <v>5</v>
      </c>
      <c r="C27" s="16" t="s">
        <v>25</v>
      </c>
      <c r="D27" s="284"/>
    </row>
    <row r="28" spans="2:4" ht="27" customHeight="1" x14ac:dyDescent="0.2">
      <c r="B28" s="15" t="s">
        <v>7</v>
      </c>
      <c r="C28" s="18" t="s">
        <v>26</v>
      </c>
      <c r="D28" s="284"/>
    </row>
    <row r="29" spans="2:4" ht="27" customHeight="1" x14ac:dyDescent="0.2">
      <c r="B29" s="15" t="s">
        <v>8</v>
      </c>
      <c r="C29" s="18" t="s">
        <v>27</v>
      </c>
      <c r="D29" s="284"/>
    </row>
    <row r="30" spans="2:4" ht="27" customHeight="1" x14ac:dyDescent="0.2">
      <c r="B30" s="15" t="s">
        <v>10</v>
      </c>
      <c r="C30" s="18" t="s">
        <v>28</v>
      </c>
      <c r="D30" s="284"/>
    </row>
    <row r="31" spans="2:4" ht="27" customHeight="1" x14ac:dyDescent="0.2">
      <c r="B31" s="15" t="s">
        <v>12</v>
      </c>
      <c r="C31" s="18" t="s">
        <v>29</v>
      </c>
      <c r="D31" s="284"/>
    </row>
    <row r="32" spans="2:4" ht="27" customHeight="1" x14ac:dyDescent="0.2">
      <c r="B32" s="15" t="s">
        <v>30</v>
      </c>
      <c r="C32" s="18" t="s">
        <v>31</v>
      </c>
      <c r="D32" s="284"/>
    </row>
    <row r="33" spans="2:2" x14ac:dyDescent="0.2">
      <c r="B33" s="5" t="s">
        <v>32</v>
      </c>
    </row>
  </sheetData>
  <printOptions horizontalCentered="1" headings="1"/>
  <pageMargins left="0.25" right="0.25" top="0.5" bottom="0.5" header="0.27" footer="0.25"/>
  <pageSetup scale="55" orientation="portrait" r:id="rId1"/>
  <headerFooter alignWithMargins="0">
    <oddHeader>&amp;C&amp;"Book Antiqua,Bold"Form 1</oddHeader>
    <oddFooter>&amp;R&amp;9Page &amp;P of &amp;N</oddFooter>
  </headerFooter>
  <ignoredErrors>
    <ignoredError sqref="B5:B9 B11:B14 B16:B18 B20:B25 B27: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90"/>
  <sheetViews>
    <sheetView topLeftCell="A33" zoomScale="90" zoomScaleNormal="90" workbookViewId="0">
      <selection activeCell="B4" sqref="B4"/>
    </sheetView>
  </sheetViews>
  <sheetFormatPr defaultColWidth="9.140625" defaultRowHeight="15" x14ac:dyDescent="0.25"/>
  <cols>
    <col min="1" max="1" width="1.7109375" style="1" customWidth="1"/>
    <col min="2" max="2" width="3.85546875" style="1" customWidth="1"/>
    <col min="3" max="3" width="1.140625" style="24" customWidth="1"/>
    <col min="4" max="4" width="46.28515625" style="25" customWidth="1"/>
    <col min="5" max="16" width="12.140625" style="28" customWidth="1"/>
    <col min="17" max="17" width="14.7109375" style="28" customWidth="1"/>
    <col min="18" max="23" width="15.140625" style="24" customWidth="1"/>
    <col min="24" max="24" width="17.140625" style="1" customWidth="1"/>
    <col min="25" max="16384" width="9.140625" style="1"/>
  </cols>
  <sheetData>
    <row r="1" spans="2:32" ht="18.75" customHeight="1" x14ac:dyDescent="0.25">
      <c r="B1" s="23" t="s">
        <v>33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 t="s">
        <v>290</v>
      </c>
    </row>
    <row r="2" spans="2:32" ht="15.75" x14ac:dyDescent="0.25">
      <c r="B2" s="27" t="str">
        <f>'1 Gen_Info'!B2</f>
        <v xml:space="preserve">Proposer Name: 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/>
    </row>
    <row r="3" spans="2:32" ht="15.75" x14ac:dyDescent="0.25">
      <c r="B3" s="27"/>
      <c r="E3" s="26"/>
      <c r="F3" s="26" t="s">
        <v>20</v>
      </c>
      <c r="G3" s="26"/>
      <c r="H3" s="26"/>
      <c r="I3" s="261"/>
      <c r="M3" s="26"/>
      <c r="N3" s="26"/>
      <c r="O3" s="26"/>
      <c r="P3" s="26"/>
      <c r="Q3" s="29"/>
    </row>
    <row r="4" spans="2:32" ht="15.75" x14ac:dyDescent="0.25">
      <c r="B4" s="30" t="s">
        <v>358</v>
      </c>
      <c r="C4" s="329"/>
      <c r="D4" s="329"/>
      <c r="E4" s="330"/>
      <c r="F4" s="330"/>
      <c r="G4" s="330"/>
      <c r="H4" s="330"/>
      <c r="I4" s="330"/>
      <c r="J4" s="258"/>
      <c r="K4" s="258"/>
      <c r="L4" s="258"/>
      <c r="M4" s="258"/>
      <c r="N4" s="258"/>
      <c r="O4" s="258"/>
      <c r="P4" s="258"/>
      <c r="R4" s="296"/>
      <c r="S4" s="1"/>
      <c r="T4" s="1"/>
      <c r="U4" s="1"/>
      <c r="V4" s="1"/>
      <c r="W4" s="1"/>
    </row>
    <row r="5" spans="2:32" ht="15.75" x14ac:dyDescent="0.25">
      <c r="D5" s="258"/>
      <c r="E5" s="258"/>
      <c r="F5" s="258"/>
      <c r="G5" s="258"/>
      <c r="H5" s="258"/>
      <c r="I5" s="258"/>
      <c r="J5" s="258"/>
      <c r="K5" s="258"/>
      <c r="L5" s="258"/>
      <c r="M5" s="26"/>
      <c r="N5" s="26"/>
      <c r="O5" s="26"/>
      <c r="P5" s="26"/>
      <c r="Q5" s="29"/>
      <c r="R5" s="1"/>
      <c r="S5" s="1"/>
      <c r="T5" s="1"/>
      <c r="U5" s="1"/>
      <c r="V5" s="1"/>
      <c r="W5" s="1"/>
    </row>
    <row r="6" spans="2:32" ht="75" customHeight="1" x14ac:dyDescent="0.2">
      <c r="B6" s="527"/>
      <c r="C6" s="528"/>
      <c r="D6" s="529"/>
      <c r="E6" s="524" t="s">
        <v>373</v>
      </c>
      <c r="F6" s="525"/>
      <c r="G6" s="525"/>
      <c r="H6" s="526"/>
      <c r="I6" s="530" t="s">
        <v>374</v>
      </c>
      <c r="J6" s="531"/>
      <c r="K6" s="531"/>
      <c r="L6" s="532"/>
      <c r="M6" s="524" t="s">
        <v>254</v>
      </c>
      <c r="N6" s="525"/>
      <c r="O6" s="525"/>
      <c r="P6" s="526"/>
      <c r="Q6" s="309"/>
      <c r="R6" s="345"/>
      <c r="S6" s="345"/>
      <c r="T6" s="345"/>
      <c r="U6" s="345"/>
      <c r="V6" s="345"/>
      <c r="W6" s="345"/>
      <c r="X6" s="345"/>
    </row>
    <row r="7" spans="2:32" ht="43.9" customHeight="1" x14ac:dyDescent="0.25">
      <c r="B7" s="521" t="s">
        <v>574</v>
      </c>
      <c r="C7" s="522"/>
      <c r="D7" s="523"/>
      <c r="E7" s="31" t="s">
        <v>34</v>
      </c>
      <c r="F7" s="32" t="s">
        <v>35</v>
      </c>
      <c r="G7" s="32" t="s">
        <v>36</v>
      </c>
      <c r="H7" s="32" t="s">
        <v>255</v>
      </c>
      <c r="I7" s="259" t="s">
        <v>34</v>
      </c>
      <c r="J7" s="259" t="s">
        <v>35</v>
      </c>
      <c r="K7" s="32" t="s">
        <v>36</v>
      </c>
      <c r="L7" s="32" t="s">
        <v>255</v>
      </c>
      <c r="M7" s="32" t="s">
        <v>34</v>
      </c>
      <c r="N7" s="32" t="s">
        <v>35</v>
      </c>
      <c r="O7" s="32" t="s">
        <v>36</v>
      </c>
      <c r="P7" s="32" t="s">
        <v>37</v>
      </c>
      <c r="Q7" s="33" t="s">
        <v>38</v>
      </c>
      <c r="R7" s="124"/>
      <c r="S7" s="257"/>
      <c r="T7" s="257"/>
      <c r="U7" s="257"/>
      <c r="V7" s="257"/>
      <c r="W7" s="257"/>
      <c r="X7" s="257"/>
    </row>
    <row r="8" spans="2:32" s="35" customFormat="1" ht="15" customHeight="1" x14ac:dyDescent="0.25">
      <c r="B8" s="34">
        <v>1</v>
      </c>
      <c r="C8" s="23" t="s">
        <v>39</v>
      </c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  <c r="Q8" s="38"/>
      <c r="R8" s="24"/>
      <c r="S8" s="24"/>
      <c r="T8" s="24"/>
      <c r="U8" s="24"/>
      <c r="V8" s="24"/>
      <c r="W8" s="24"/>
      <c r="X8" s="24"/>
    </row>
    <row r="9" spans="2:32" s="35" customFormat="1" ht="15" customHeight="1" thickBot="1" x14ac:dyDescent="0.3">
      <c r="B9" s="39"/>
      <c r="C9" s="40"/>
      <c r="D9" s="41" t="s">
        <v>40</v>
      </c>
      <c r="E9" s="42"/>
      <c r="F9" s="42"/>
      <c r="G9" s="42"/>
      <c r="H9" s="42"/>
      <c r="I9" s="42"/>
      <c r="J9" s="43"/>
      <c r="K9" s="43"/>
      <c r="L9" s="43"/>
      <c r="M9" s="42"/>
      <c r="N9" s="42"/>
      <c r="O9" s="42"/>
      <c r="P9" s="42"/>
      <c r="Q9" s="356"/>
      <c r="R9" s="346"/>
      <c r="S9" s="346"/>
      <c r="T9" s="346"/>
      <c r="U9" s="346"/>
      <c r="V9" s="346"/>
      <c r="W9" s="346"/>
      <c r="X9" s="346"/>
    </row>
    <row r="10" spans="2:32" s="35" customFormat="1" ht="16.5" customHeight="1" x14ac:dyDescent="0.25">
      <c r="B10" s="34"/>
      <c r="C10" s="23" t="s">
        <v>41</v>
      </c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  <c r="Q10" s="38"/>
    </row>
    <row r="11" spans="2:32" ht="16.5" customHeight="1" x14ac:dyDescent="0.25">
      <c r="B11" s="34">
        <v>2</v>
      </c>
      <c r="C11" s="45"/>
      <c r="D11" s="25" t="s">
        <v>42</v>
      </c>
      <c r="E11" s="46"/>
      <c r="F11" s="46"/>
      <c r="G11" s="46"/>
      <c r="H11" s="46"/>
      <c r="I11" s="46"/>
      <c r="J11" s="46"/>
      <c r="K11" s="46"/>
      <c r="L11" s="46"/>
      <c r="M11" s="55"/>
      <c r="N11" s="46"/>
      <c r="O11" s="46"/>
      <c r="P11" s="46"/>
      <c r="Q11" s="47">
        <f>SUM(E11:P11)</f>
        <v>0</v>
      </c>
      <c r="R11" s="347"/>
      <c r="S11" s="347"/>
      <c r="T11" s="347"/>
      <c r="U11" s="347"/>
      <c r="V11" s="347"/>
      <c r="W11" s="347"/>
      <c r="X11" s="347"/>
    </row>
    <row r="12" spans="2:32" ht="16.5" customHeight="1" x14ac:dyDescent="0.25">
      <c r="B12" s="34">
        <v>3</v>
      </c>
      <c r="C12" s="45"/>
      <c r="D12" s="25" t="s">
        <v>43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4"/>
      <c r="R12" s="347"/>
      <c r="S12" s="347"/>
      <c r="T12" s="347"/>
      <c r="U12" s="347"/>
      <c r="V12" s="347"/>
      <c r="W12" s="347"/>
      <c r="X12" s="347"/>
      <c r="Y12" s="1" t="s">
        <v>20</v>
      </c>
      <c r="Z12" s="1" t="s">
        <v>20</v>
      </c>
      <c r="AA12" s="1" t="s">
        <v>20</v>
      </c>
      <c r="AB12" s="1" t="s">
        <v>20</v>
      </c>
      <c r="AC12" s="1" t="s">
        <v>20</v>
      </c>
      <c r="AD12" s="1" t="s">
        <v>20</v>
      </c>
      <c r="AE12" s="1" t="s">
        <v>20</v>
      </c>
      <c r="AF12" s="1" t="s">
        <v>20</v>
      </c>
    </row>
    <row r="13" spans="2:32" ht="16.5" customHeight="1" thickBot="1" x14ac:dyDescent="0.3">
      <c r="B13" s="48">
        <v>4</v>
      </c>
      <c r="C13" s="49"/>
      <c r="D13" s="50" t="s">
        <v>44</v>
      </c>
      <c r="E13" s="51">
        <f t="shared" ref="E13:P13" si="0">E11*E12*260</f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  <c r="O13" s="51">
        <f t="shared" si="0"/>
        <v>0</v>
      </c>
      <c r="P13" s="51">
        <f t="shared" si="0"/>
        <v>0</v>
      </c>
      <c r="Q13" s="51">
        <f>SUM(E13:P13)</f>
        <v>0</v>
      </c>
      <c r="R13" s="348"/>
      <c r="S13" s="348"/>
      <c r="T13" s="348"/>
      <c r="U13" s="348"/>
      <c r="V13" s="348"/>
      <c r="W13" s="348"/>
      <c r="X13" s="348"/>
    </row>
    <row r="14" spans="2:32" ht="16.5" customHeight="1" thickTop="1" x14ac:dyDescent="0.25">
      <c r="B14" s="52"/>
      <c r="C14" s="23" t="s">
        <v>45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344"/>
      <c r="S14" s="344"/>
      <c r="T14" s="344"/>
      <c r="U14" s="344"/>
      <c r="V14" s="344"/>
      <c r="W14" s="344"/>
      <c r="X14" s="344"/>
    </row>
    <row r="15" spans="2:32" ht="16.5" customHeight="1" x14ac:dyDescent="0.25">
      <c r="B15" s="34"/>
      <c r="C15" s="45"/>
      <c r="D15" s="25" t="s">
        <v>46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344"/>
      <c r="S15" s="344"/>
      <c r="T15" s="344"/>
      <c r="U15" s="344"/>
      <c r="V15" s="344"/>
      <c r="W15" s="344"/>
      <c r="X15" s="344"/>
    </row>
    <row r="16" spans="2:32" ht="16.5" customHeight="1" x14ac:dyDescent="0.25">
      <c r="B16" s="34">
        <v>5</v>
      </c>
      <c r="C16" s="45"/>
      <c r="D16" s="4" t="s">
        <v>47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47">
        <f>SUM(E16:P16)</f>
        <v>0</v>
      </c>
      <c r="R16" s="311"/>
      <c r="S16" s="311"/>
      <c r="T16" s="311"/>
      <c r="U16" s="311"/>
      <c r="V16" s="311"/>
      <c r="W16" s="311"/>
      <c r="X16" s="311"/>
    </row>
    <row r="17" spans="2:24" ht="16.5" customHeight="1" x14ac:dyDescent="0.25">
      <c r="B17" s="34">
        <v>6</v>
      </c>
      <c r="C17" s="45"/>
      <c r="D17" s="4" t="s">
        <v>289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7">
        <f>SUM(E17:P17)</f>
        <v>0</v>
      </c>
      <c r="R17" s="311"/>
      <c r="S17" s="311"/>
      <c r="T17" s="311"/>
      <c r="U17" s="311"/>
      <c r="V17" s="311"/>
      <c r="W17" s="311"/>
      <c r="X17" s="311"/>
    </row>
    <row r="18" spans="2:24" ht="16.5" customHeight="1" x14ac:dyDescent="0.25">
      <c r="B18" s="34">
        <v>7</v>
      </c>
      <c r="C18" s="45"/>
      <c r="D18" s="4" t="s">
        <v>49</v>
      </c>
      <c r="E18" s="44"/>
      <c r="F18" s="44"/>
      <c r="G18" s="44"/>
      <c r="H18" s="44"/>
      <c r="I18" s="55"/>
      <c r="J18" s="55"/>
      <c r="K18" s="55"/>
      <c r="L18" s="55"/>
      <c r="M18" s="55"/>
      <c r="N18" s="55"/>
      <c r="O18" s="55"/>
      <c r="P18" s="55"/>
      <c r="Q18" s="47">
        <f>SUM(E18:P18)</f>
        <v>0</v>
      </c>
      <c r="R18" s="311"/>
      <c r="S18" s="311"/>
      <c r="T18" s="311"/>
      <c r="U18" s="311"/>
      <c r="V18" s="311"/>
      <c r="W18" s="311"/>
      <c r="X18" s="311"/>
    </row>
    <row r="19" spans="2:24" ht="16.5" customHeight="1" x14ac:dyDescent="0.25">
      <c r="B19" s="34"/>
      <c r="C19" s="45"/>
      <c r="D19" s="25" t="s">
        <v>50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353"/>
      <c r="R19" s="349"/>
      <c r="S19" s="349"/>
      <c r="T19" s="349"/>
      <c r="U19" s="349"/>
      <c r="V19" s="349"/>
      <c r="W19" s="349"/>
      <c r="X19" s="349"/>
    </row>
    <row r="20" spans="2:24" ht="16.5" customHeight="1" x14ac:dyDescent="0.25">
      <c r="B20" s="34">
        <v>8</v>
      </c>
      <c r="C20" s="45"/>
      <c r="D20" s="4" t="s">
        <v>47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4"/>
      <c r="R20" s="311"/>
      <c r="S20" s="311"/>
      <c r="T20" s="311"/>
      <c r="U20" s="311"/>
      <c r="V20" s="311"/>
      <c r="W20" s="311"/>
      <c r="X20" s="311"/>
    </row>
    <row r="21" spans="2:24" ht="16.5" customHeight="1" x14ac:dyDescent="0.25">
      <c r="B21" s="34">
        <v>9</v>
      </c>
      <c r="C21" s="45"/>
      <c r="D21" s="4" t="s">
        <v>48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4"/>
      <c r="R21" s="311"/>
      <c r="S21" s="311"/>
      <c r="T21" s="311"/>
      <c r="U21" s="311"/>
      <c r="V21" s="311"/>
      <c r="W21" s="311"/>
      <c r="X21" s="311"/>
    </row>
    <row r="22" spans="2:24" ht="16.5" customHeight="1" x14ac:dyDescent="0.25">
      <c r="B22" s="34">
        <v>10</v>
      </c>
      <c r="C22" s="45"/>
      <c r="D22" s="4" t="s">
        <v>49</v>
      </c>
      <c r="E22" s="44"/>
      <c r="F22" s="44"/>
      <c r="G22" s="44"/>
      <c r="H22" s="44"/>
      <c r="I22" s="46"/>
      <c r="J22" s="46"/>
      <c r="K22" s="46"/>
      <c r="L22" s="46"/>
      <c r="M22" s="46"/>
      <c r="N22" s="46"/>
      <c r="O22" s="46"/>
      <c r="P22" s="46"/>
      <c r="Q22" s="44"/>
      <c r="R22" s="311"/>
      <c r="S22" s="311"/>
      <c r="T22" s="311"/>
      <c r="U22" s="311"/>
      <c r="V22" s="311"/>
      <c r="W22" s="311"/>
      <c r="X22" s="311"/>
    </row>
    <row r="23" spans="2:24" ht="16.5" customHeight="1" x14ac:dyDescent="0.25">
      <c r="B23" s="34"/>
      <c r="C23" s="45"/>
      <c r="D23" s="25" t="s">
        <v>51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353"/>
      <c r="X23" s="24"/>
    </row>
    <row r="24" spans="2:24" ht="16.5" customHeight="1" x14ac:dyDescent="0.25">
      <c r="B24" s="34">
        <v>11</v>
      </c>
      <c r="C24" s="45"/>
      <c r="D24" s="4" t="s">
        <v>47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4"/>
      <c r="R24" s="311"/>
      <c r="S24" s="311"/>
      <c r="T24" s="311"/>
      <c r="U24" s="311"/>
      <c r="V24" s="311"/>
      <c r="W24" s="311"/>
      <c r="X24" s="311"/>
    </row>
    <row r="25" spans="2:24" ht="16.5" customHeight="1" x14ac:dyDescent="0.25">
      <c r="B25" s="34">
        <v>12</v>
      </c>
      <c r="C25" s="45"/>
      <c r="D25" s="4" t="s">
        <v>48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4"/>
      <c r="R25" s="311"/>
      <c r="S25" s="311"/>
      <c r="T25" s="311"/>
      <c r="U25" s="311"/>
      <c r="V25" s="311"/>
      <c r="W25" s="311"/>
      <c r="X25" s="311"/>
    </row>
    <row r="26" spans="2:24" ht="16.5" customHeight="1" x14ac:dyDescent="0.25">
      <c r="B26" s="34">
        <v>13</v>
      </c>
      <c r="C26" s="45"/>
      <c r="D26" s="4" t="s">
        <v>49</v>
      </c>
      <c r="E26" s="44"/>
      <c r="F26" s="44"/>
      <c r="G26" s="44"/>
      <c r="H26" s="44"/>
      <c r="I26" s="46"/>
      <c r="J26" s="46"/>
      <c r="K26" s="46"/>
      <c r="L26" s="46"/>
      <c r="M26" s="46"/>
      <c r="N26" s="46"/>
      <c r="O26" s="46"/>
      <c r="P26" s="46"/>
      <c r="Q26" s="44"/>
      <c r="R26" s="311"/>
      <c r="S26" s="311"/>
      <c r="T26" s="311"/>
      <c r="U26" s="311"/>
      <c r="V26" s="311"/>
      <c r="W26" s="311"/>
      <c r="X26" s="311"/>
    </row>
    <row r="27" spans="2:24" ht="16.5" customHeight="1" x14ac:dyDescent="0.25">
      <c r="B27" s="34"/>
      <c r="C27" s="45"/>
      <c r="D27" s="25" t="s">
        <v>52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311"/>
      <c r="S27" s="311"/>
      <c r="T27" s="311"/>
      <c r="U27" s="311"/>
      <c r="V27" s="311"/>
      <c r="W27" s="311"/>
      <c r="X27" s="311"/>
    </row>
    <row r="28" spans="2:24" ht="16.5" customHeight="1" x14ac:dyDescent="0.25">
      <c r="B28" s="34">
        <v>14</v>
      </c>
      <c r="C28" s="45"/>
      <c r="D28" s="4" t="s">
        <v>47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>
        <f>SUM(E28:P28)</f>
        <v>0</v>
      </c>
      <c r="R28" s="311"/>
      <c r="S28" s="311"/>
      <c r="T28" s="311"/>
      <c r="U28" s="311"/>
      <c r="V28" s="311"/>
      <c r="W28" s="311"/>
      <c r="X28" s="311"/>
    </row>
    <row r="29" spans="2:24" ht="16.5" customHeight="1" x14ac:dyDescent="0.25">
      <c r="B29" s="34">
        <v>15</v>
      </c>
      <c r="C29" s="45"/>
      <c r="D29" s="4" t="s">
        <v>48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>
        <f>SUM(E29:P29)</f>
        <v>0</v>
      </c>
      <c r="R29" s="311"/>
      <c r="S29" s="311"/>
      <c r="T29" s="311"/>
      <c r="U29" s="311"/>
      <c r="V29" s="311"/>
      <c r="W29" s="311"/>
      <c r="X29" s="311"/>
    </row>
    <row r="30" spans="2:24" ht="16.5" customHeight="1" x14ac:dyDescent="0.25">
      <c r="B30" s="34">
        <v>16</v>
      </c>
      <c r="C30" s="45"/>
      <c r="D30" s="4" t="s">
        <v>49</v>
      </c>
      <c r="E30" s="58"/>
      <c r="F30" s="58"/>
      <c r="G30" s="58"/>
      <c r="H30" s="58"/>
      <c r="I30" s="56"/>
      <c r="J30" s="56"/>
      <c r="K30" s="56"/>
      <c r="L30" s="56"/>
      <c r="M30" s="56"/>
      <c r="N30" s="56"/>
      <c r="O30" s="56"/>
      <c r="P30" s="56"/>
      <c r="Q30" s="57">
        <f>SUM(E30:P30)</f>
        <v>0</v>
      </c>
      <c r="R30" s="311"/>
      <c r="S30" s="311"/>
      <c r="T30" s="311"/>
      <c r="U30" s="311"/>
      <c r="V30" s="311"/>
      <c r="W30" s="311"/>
      <c r="X30" s="311"/>
    </row>
    <row r="31" spans="2:24" ht="16.5" customHeight="1" x14ac:dyDescent="0.25">
      <c r="B31" s="34">
        <v>17</v>
      </c>
      <c r="C31" s="45"/>
      <c r="D31" s="4" t="s">
        <v>53</v>
      </c>
      <c r="E31" s="57">
        <f>SUM(E28:E30)</f>
        <v>0</v>
      </c>
      <c r="F31" s="57">
        <f t="shared" ref="F31:O31" si="1">SUM(F28:F30)</f>
        <v>0</v>
      </c>
      <c r="G31" s="57">
        <f t="shared" ref="G31:L31" si="2">SUM(G28:G30)</f>
        <v>0</v>
      </c>
      <c r="H31" s="57">
        <f t="shared" si="2"/>
        <v>0</v>
      </c>
      <c r="I31" s="57">
        <f t="shared" si="2"/>
        <v>0</v>
      </c>
      <c r="J31" s="57">
        <f t="shared" si="2"/>
        <v>0</v>
      </c>
      <c r="K31" s="57">
        <f t="shared" si="2"/>
        <v>0</v>
      </c>
      <c r="L31" s="57">
        <f t="shared" si="2"/>
        <v>0</v>
      </c>
      <c r="M31" s="57">
        <f t="shared" si="1"/>
        <v>0</v>
      </c>
      <c r="N31" s="57">
        <f t="shared" si="1"/>
        <v>0</v>
      </c>
      <c r="O31" s="57">
        <f t="shared" si="1"/>
        <v>0</v>
      </c>
      <c r="P31" s="57">
        <f>SUM(P28:P30)</f>
        <v>0</v>
      </c>
      <c r="Q31" s="57">
        <f>SUM(E31:P31)</f>
        <v>0</v>
      </c>
      <c r="R31" s="348"/>
      <c r="S31" s="348"/>
      <c r="T31" s="348"/>
      <c r="U31" s="348"/>
      <c r="V31" s="348"/>
      <c r="W31" s="348"/>
      <c r="X31" s="348"/>
    </row>
    <row r="32" spans="2:24" ht="16.5" customHeight="1" x14ac:dyDescent="0.25">
      <c r="B32" s="34">
        <v>18</v>
      </c>
      <c r="C32" s="45"/>
      <c r="D32" s="25" t="s">
        <v>54</v>
      </c>
      <c r="E32" s="54">
        <f>E31/2080</f>
        <v>0</v>
      </c>
      <c r="F32" s="54">
        <f>F31/2080</f>
        <v>0</v>
      </c>
      <c r="G32" s="54">
        <f>G31/2080</f>
        <v>0</v>
      </c>
      <c r="H32" s="54">
        <f>H31/2080</f>
        <v>0</v>
      </c>
      <c r="I32" s="54">
        <f>I31/2080</f>
        <v>0</v>
      </c>
      <c r="J32" s="54">
        <f t="shared" ref="J32:O32" si="3">J31/2080</f>
        <v>0</v>
      </c>
      <c r="K32" s="54">
        <f>K31/2080</f>
        <v>0</v>
      </c>
      <c r="L32" s="54">
        <f>L31/2080</f>
        <v>0</v>
      </c>
      <c r="M32" s="54">
        <f t="shared" si="3"/>
        <v>0</v>
      </c>
      <c r="N32" s="54">
        <f t="shared" si="3"/>
        <v>0</v>
      </c>
      <c r="O32" s="54">
        <f t="shared" si="3"/>
        <v>0</v>
      </c>
      <c r="P32" s="54">
        <f>P31/2080</f>
        <v>0</v>
      </c>
      <c r="Q32" s="54">
        <f>SUM(E32:P32)</f>
        <v>0</v>
      </c>
      <c r="R32" s="311"/>
      <c r="S32" s="311"/>
      <c r="T32" s="311"/>
      <c r="U32" s="311"/>
      <c r="V32" s="311"/>
      <c r="W32" s="311"/>
      <c r="X32" s="311"/>
    </row>
    <row r="33" spans="2:28" ht="16.5" customHeight="1" x14ac:dyDescent="0.25">
      <c r="B33" s="34">
        <v>19</v>
      </c>
      <c r="C33" s="45"/>
      <c r="D33" s="25" t="s">
        <v>55</v>
      </c>
      <c r="E33" s="59"/>
      <c r="F33" s="59"/>
      <c r="G33" s="59"/>
      <c r="H33" s="59"/>
      <c r="I33" s="44"/>
      <c r="J33" s="44"/>
      <c r="K33" s="44"/>
      <c r="L33" s="44"/>
      <c r="M33" s="44"/>
      <c r="N33" s="44"/>
      <c r="O33" s="44"/>
      <c r="P33" s="44"/>
      <c r="Q33" s="354"/>
      <c r="R33" s="350"/>
      <c r="S33" s="350"/>
      <c r="T33" s="350"/>
      <c r="U33" s="350"/>
      <c r="V33" s="350"/>
      <c r="W33" s="350"/>
      <c r="X33" s="350"/>
    </row>
    <row r="34" spans="2:28" ht="16.5" customHeight="1" x14ac:dyDescent="0.25">
      <c r="B34" s="34">
        <v>20</v>
      </c>
      <c r="C34" s="45"/>
      <c r="D34" s="25" t="s">
        <v>272</v>
      </c>
      <c r="E34" s="59"/>
      <c r="F34" s="59"/>
      <c r="G34" s="59"/>
      <c r="H34" s="59"/>
      <c r="I34" s="44"/>
      <c r="J34" s="44"/>
      <c r="K34" s="44"/>
      <c r="L34" s="44"/>
      <c r="M34" s="44"/>
      <c r="N34" s="44"/>
      <c r="O34" s="44"/>
      <c r="P34" s="44"/>
      <c r="Q34" s="354"/>
      <c r="R34" s="350"/>
      <c r="S34" s="350"/>
      <c r="T34" s="350"/>
      <c r="U34" s="350"/>
      <c r="V34" s="350"/>
      <c r="W34" s="350"/>
      <c r="X34" s="350"/>
    </row>
    <row r="35" spans="2:28" ht="16.5" customHeight="1" x14ac:dyDescent="0.25">
      <c r="B35" s="34">
        <v>21</v>
      </c>
      <c r="C35" s="45"/>
      <c r="D35" s="25" t="s">
        <v>56</v>
      </c>
      <c r="E35" s="60">
        <f>IF(E33&gt;0,E33/E32,)</f>
        <v>0</v>
      </c>
      <c r="F35" s="60">
        <f>IF(F33&gt;0,F33/F32,)</f>
        <v>0</v>
      </c>
      <c r="G35" s="60">
        <f>IF(G33&gt;0,G33/G32,)</f>
        <v>0</v>
      </c>
      <c r="H35" s="60">
        <f>IF(H33&gt;0,H33/H32,)</f>
        <v>0</v>
      </c>
      <c r="I35" s="44"/>
      <c r="J35" s="44"/>
      <c r="K35" s="44"/>
      <c r="L35" s="44"/>
      <c r="M35" s="44"/>
      <c r="N35" s="44"/>
      <c r="O35" s="44"/>
      <c r="P35" s="44"/>
      <c r="Q35" s="355"/>
      <c r="R35" s="350"/>
      <c r="S35" s="350"/>
      <c r="T35" s="350"/>
      <c r="U35" s="350"/>
      <c r="V35" s="350"/>
      <c r="W35" s="350"/>
      <c r="X35" s="350"/>
    </row>
    <row r="36" spans="2:28" ht="16.5" customHeight="1" x14ac:dyDescent="0.25">
      <c r="B36" s="34">
        <v>22</v>
      </c>
      <c r="C36" s="45"/>
      <c r="D36" s="25" t="s">
        <v>57</v>
      </c>
      <c r="E36" s="60" cm="1">
        <f t="array" ref="E36:E37">E33:E34*5</f>
        <v>0</v>
      </c>
      <c r="F36" s="60" cm="1">
        <f t="array" ref="F36:F37">F33:F34*5</f>
        <v>0</v>
      </c>
      <c r="G36" s="60" cm="1">
        <f t="array" ref="G36:G37">G33:G34*5</f>
        <v>0</v>
      </c>
      <c r="H36" s="60" cm="1">
        <f t="array" ref="H36:H37">H33:H34*5</f>
        <v>0</v>
      </c>
      <c r="I36" s="44"/>
      <c r="J36" s="44"/>
      <c r="K36" s="44"/>
      <c r="L36" s="44"/>
      <c r="M36" s="44"/>
      <c r="N36" s="44"/>
      <c r="O36" s="44"/>
      <c r="P36" s="44"/>
      <c r="Q36" s="354"/>
      <c r="R36" s="350"/>
      <c r="S36" s="350"/>
      <c r="T36" s="350"/>
      <c r="U36" s="350"/>
      <c r="V36" s="350"/>
      <c r="W36" s="350"/>
      <c r="X36" s="350"/>
    </row>
    <row r="37" spans="2:28" ht="16.5" customHeight="1" x14ac:dyDescent="0.25">
      <c r="B37" s="34">
        <v>23</v>
      </c>
      <c r="C37" s="45"/>
      <c r="D37" s="25" t="s">
        <v>538</v>
      </c>
      <c r="E37" s="59">
        <v>0</v>
      </c>
      <c r="F37" s="59">
        <v>0</v>
      </c>
      <c r="G37" s="59">
        <v>0</v>
      </c>
      <c r="H37" s="59">
        <v>0</v>
      </c>
      <c r="I37" s="44"/>
      <c r="J37" s="44"/>
      <c r="K37" s="44"/>
      <c r="L37" s="44"/>
      <c r="M37" s="44"/>
      <c r="N37" s="44"/>
      <c r="O37" s="44"/>
      <c r="P37" s="44"/>
      <c r="Q37" s="354"/>
      <c r="R37" s="351"/>
      <c r="S37" s="351"/>
      <c r="T37" s="351"/>
      <c r="U37" s="351"/>
      <c r="V37" s="351"/>
      <c r="W37" s="351"/>
      <c r="X37" s="351"/>
    </row>
    <row r="38" spans="2:28" ht="16.5" customHeight="1" x14ac:dyDescent="0.25">
      <c r="B38" s="34">
        <v>24</v>
      </c>
      <c r="C38" s="45"/>
      <c r="D38" s="25" t="s">
        <v>58</v>
      </c>
      <c r="E38" s="61">
        <f>IF(E37&gt;0,E36/E37,)</f>
        <v>0</v>
      </c>
      <c r="F38" s="62">
        <f>IF(F37&gt;0,F36/F37,)</f>
        <v>0</v>
      </c>
      <c r="G38" s="62">
        <f>IF(G37&gt;0,G36/G37,)</f>
        <v>0</v>
      </c>
      <c r="H38" s="61">
        <f>IF(H37&gt;0,H36/H37,)</f>
        <v>0</v>
      </c>
      <c r="I38" s="44"/>
      <c r="J38" s="44"/>
      <c r="K38" s="44"/>
      <c r="L38" s="44"/>
      <c r="M38" s="44"/>
      <c r="N38" s="44"/>
      <c r="O38" s="44"/>
      <c r="P38" s="44"/>
      <c r="Q38" s="354"/>
      <c r="R38" s="351"/>
      <c r="S38" s="351"/>
      <c r="T38" s="351"/>
      <c r="U38" s="351"/>
      <c r="V38" s="351"/>
      <c r="W38" s="351"/>
      <c r="X38" s="351"/>
    </row>
    <row r="39" spans="2:28" ht="16.5" customHeight="1" x14ac:dyDescent="0.25">
      <c r="B39" s="34">
        <v>25</v>
      </c>
      <c r="C39" s="45"/>
      <c r="D39" s="25" t="s">
        <v>59</v>
      </c>
      <c r="E39" s="44"/>
      <c r="F39" s="44"/>
      <c r="G39" s="44"/>
      <c r="H39" s="44"/>
      <c r="I39" s="56"/>
      <c r="J39" s="56"/>
      <c r="K39" s="56"/>
      <c r="L39" s="56"/>
      <c r="M39" s="56"/>
      <c r="N39" s="56"/>
      <c r="O39" s="56"/>
      <c r="P39" s="56"/>
      <c r="Q39" s="355"/>
      <c r="R39" s="348"/>
      <c r="S39" s="348"/>
      <c r="T39" s="348"/>
      <c r="U39" s="348"/>
      <c r="V39" s="348"/>
      <c r="W39" s="348"/>
      <c r="X39" s="348"/>
    </row>
    <row r="40" spans="2:28" ht="16.5" customHeight="1" x14ac:dyDescent="0.25">
      <c r="B40" s="34">
        <v>26</v>
      </c>
      <c r="C40" s="45"/>
      <c r="D40" s="25" t="s">
        <v>60</v>
      </c>
      <c r="E40" s="44"/>
      <c r="F40" s="44"/>
      <c r="G40" s="44"/>
      <c r="H40" s="44"/>
      <c r="I40" s="57">
        <f t="shared" ref="I40:O40" si="4">I39*52</f>
        <v>0</v>
      </c>
      <c r="J40" s="57">
        <f t="shared" si="4"/>
        <v>0</v>
      </c>
      <c r="K40" s="57">
        <f>K39*52</f>
        <v>0</v>
      </c>
      <c r="L40" s="57">
        <f>L39*52</f>
        <v>0</v>
      </c>
      <c r="M40" s="57">
        <f t="shared" si="4"/>
        <v>0</v>
      </c>
      <c r="N40" s="57">
        <f t="shared" si="4"/>
        <v>0</v>
      </c>
      <c r="O40" s="57">
        <f t="shared" si="4"/>
        <v>0</v>
      </c>
      <c r="P40" s="57">
        <f>P39*52</f>
        <v>0</v>
      </c>
      <c r="Q40" s="355"/>
      <c r="R40" s="348"/>
      <c r="S40" s="348"/>
      <c r="T40" s="348"/>
      <c r="U40" s="348"/>
      <c r="V40" s="348"/>
      <c r="W40" s="348"/>
      <c r="X40" s="348"/>
    </row>
    <row r="41" spans="2:28" ht="16.5" customHeight="1" thickBot="1" x14ac:dyDescent="0.3">
      <c r="B41" s="34">
        <v>27</v>
      </c>
      <c r="C41" s="64"/>
      <c r="D41" s="41" t="s">
        <v>61</v>
      </c>
      <c r="E41" s="65"/>
      <c r="F41" s="65"/>
      <c r="G41" s="65"/>
      <c r="H41" s="65"/>
      <c r="I41" s="66">
        <f t="shared" ref="I41:O41" si="5">IF(I31&gt;0,I40/I31,)</f>
        <v>0</v>
      </c>
      <c r="J41" s="67">
        <f t="shared" si="5"/>
        <v>0</v>
      </c>
      <c r="K41" s="67">
        <f>IF(K31&gt;0,K40/K31,)</f>
        <v>0</v>
      </c>
      <c r="L41" s="67">
        <f>IF(L31&gt;0,L40/L31,)</f>
        <v>0</v>
      </c>
      <c r="M41" s="67">
        <f t="shared" si="5"/>
        <v>0</v>
      </c>
      <c r="N41" s="67">
        <f t="shared" si="5"/>
        <v>0</v>
      </c>
      <c r="O41" s="67">
        <f t="shared" si="5"/>
        <v>0</v>
      </c>
      <c r="P41" s="67">
        <f>IF(P31&gt;0,P40/P31,)</f>
        <v>0</v>
      </c>
      <c r="Q41" s="356"/>
      <c r="R41" s="311"/>
      <c r="S41" s="311"/>
      <c r="T41" s="311"/>
      <c r="U41" s="311"/>
      <c r="V41" s="311"/>
      <c r="W41" s="311"/>
      <c r="X41" s="311"/>
    </row>
    <row r="42" spans="2:28" ht="16.5" customHeight="1" x14ac:dyDescent="0.25">
      <c r="B42" s="34"/>
      <c r="C42" s="23" t="s">
        <v>62</v>
      </c>
      <c r="E42" s="68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68"/>
      <c r="R42" s="349"/>
      <c r="S42" s="349"/>
      <c r="T42" s="349"/>
      <c r="U42" s="349"/>
      <c r="V42" s="349"/>
      <c r="W42" s="349"/>
      <c r="X42" s="349"/>
    </row>
    <row r="43" spans="2:28" ht="16.5" customHeight="1" x14ac:dyDescent="0.25">
      <c r="B43" s="34">
        <v>28</v>
      </c>
      <c r="C43" s="45"/>
      <c r="D43" s="25" t="s">
        <v>63</v>
      </c>
      <c r="E43" s="69">
        <f>'4 Capital'!F9</f>
        <v>0</v>
      </c>
      <c r="F43" s="69">
        <f>'4 Capital'!F10</f>
        <v>0</v>
      </c>
      <c r="G43" s="69">
        <f>'4 Capital'!F11</f>
        <v>0</v>
      </c>
      <c r="H43" s="69">
        <f>'4 Capital'!F12</f>
        <v>0</v>
      </c>
      <c r="I43" s="69">
        <f>'4 Capital'!F13</f>
        <v>0</v>
      </c>
      <c r="J43" s="69">
        <f>'4 Capital'!F14</f>
        <v>0</v>
      </c>
      <c r="K43" s="69">
        <f>'4 Capital'!F15</f>
        <v>0</v>
      </c>
      <c r="L43" s="69">
        <f>'4 Capital'!F16</f>
        <v>0</v>
      </c>
      <c r="M43" s="69">
        <f>'4 Capital'!F17</f>
        <v>0</v>
      </c>
      <c r="N43" s="69">
        <f>'4 Capital'!F18</f>
        <v>0</v>
      </c>
      <c r="O43" s="69">
        <f>'4 Capital'!F19</f>
        <v>0</v>
      </c>
      <c r="P43" s="69">
        <f>'4 Capital'!F20</f>
        <v>0</v>
      </c>
      <c r="Q43" s="47">
        <f>SUM(E43:P43)</f>
        <v>0</v>
      </c>
      <c r="R43" s="311"/>
      <c r="S43" s="311"/>
      <c r="T43" s="311"/>
      <c r="U43" s="311"/>
      <c r="V43" s="311"/>
      <c r="W43" s="311"/>
      <c r="X43" s="311"/>
    </row>
    <row r="44" spans="2:28" ht="16.5" customHeight="1" x14ac:dyDescent="0.25">
      <c r="B44" s="34">
        <v>29</v>
      </c>
      <c r="C44" s="45"/>
      <c r="D44" s="25" t="s">
        <v>64</v>
      </c>
      <c r="E44" s="69">
        <f>'4 Capital'!G9</f>
        <v>0</v>
      </c>
      <c r="F44" s="69">
        <f>'4 Capital'!G10</f>
        <v>0</v>
      </c>
      <c r="G44" s="69">
        <f>'4 Capital'!G11</f>
        <v>0</v>
      </c>
      <c r="H44" s="69">
        <f>'4 Capital'!G12</f>
        <v>0</v>
      </c>
      <c r="I44" s="69">
        <f>'4 Capital'!G13</f>
        <v>0</v>
      </c>
      <c r="J44" s="69">
        <f>'4 Capital'!G14</f>
        <v>0</v>
      </c>
      <c r="K44" s="69">
        <f>'4 Capital'!G15</f>
        <v>0</v>
      </c>
      <c r="L44" s="69">
        <f>'4 Capital'!G16</f>
        <v>0</v>
      </c>
      <c r="M44" s="69">
        <f>'4 Capital'!G17</f>
        <v>0</v>
      </c>
      <c r="N44" s="69">
        <f>'4 Capital'!G18</f>
        <v>0</v>
      </c>
      <c r="O44" s="69">
        <f>'4 Capital'!G19</f>
        <v>0</v>
      </c>
      <c r="P44" s="69">
        <f>'4 Capital'!G20</f>
        <v>0</v>
      </c>
      <c r="Q44" s="47">
        <f>SUM(E44:P44)</f>
        <v>0</v>
      </c>
      <c r="R44" s="311"/>
      <c r="S44" s="311"/>
      <c r="T44" s="311"/>
      <c r="U44" s="311"/>
      <c r="V44" s="311"/>
      <c r="W44" s="311"/>
      <c r="X44" s="311"/>
    </row>
    <row r="45" spans="2:28" ht="16.5" customHeight="1" thickBot="1" x14ac:dyDescent="0.3">
      <c r="B45" s="63">
        <v>30</v>
      </c>
      <c r="C45" s="64"/>
      <c r="D45" s="70" t="s">
        <v>65</v>
      </c>
      <c r="E45" s="71">
        <f>SUM(E43:E44)</f>
        <v>0</v>
      </c>
      <c r="F45" s="71">
        <f t="shared" ref="F45:O45" si="6">SUM(F43:F44)</f>
        <v>0</v>
      </c>
      <c r="G45" s="71">
        <f>SUM(G43:G44)</f>
        <v>0</v>
      </c>
      <c r="H45" s="71">
        <f t="shared" ref="H45" si="7">SUM(H43:H44)</f>
        <v>0</v>
      </c>
      <c r="I45" s="71">
        <f t="shared" si="6"/>
        <v>0</v>
      </c>
      <c r="J45" s="71">
        <f t="shared" si="6"/>
        <v>0</v>
      </c>
      <c r="K45" s="71">
        <f>SUM(K43:K44)</f>
        <v>0</v>
      </c>
      <c r="L45" s="71">
        <f>SUM(L43:L44)</f>
        <v>0</v>
      </c>
      <c r="M45" s="71">
        <f t="shared" si="6"/>
        <v>0</v>
      </c>
      <c r="N45" s="71">
        <f t="shared" si="6"/>
        <v>0</v>
      </c>
      <c r="O45" s="71">
        <f t="shared" si="6"/>
        <v>0</v>
      </c>
      <c r="P45" s="71">
        <f>SUM(P43:P44)</f>
        <v>0</v>
      </c>
      <c r="Q45" s="71">
        <f>SUM(Q43:Q44)</f>
        <v>0</v>
      </c>
      <c r="R45" s="352"/>
      <c r="S45" s="352"/>
      <c r="T45" s="352"/>
      <c r="U45" s="352"/>
      <c r="V45" s="352"/>
      <c r="W45" s="352"/>
      <c r="X45" s="352"/>
    </row>
    <row r="46" spans="2:28" ht="16.5" customHeight="1" x14ac:dyDescent="0.25">
      <c r="B46" s="52"/>
      <c r="C46" s="23" t="s">
        <v>66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349"/>
      <c r="S46" s="349"/>
      <c r="T46" s="349"/>
      <c r="U46" s="349"/>
      <c r="V46" s="349"/>
      <c r="W46" s="349"/>
      <c r="X46" s="349"/>
    </row>
    <row r="47" spans="2:28" ht="16.5" customHeight="1" x14ac:dyDescent="0.25">
      <c r="B47" s="34">
        <v>31</v>
      </c>
      <c r="C47" s="45"/>
      <c r="D47" s="25" t="s">
        <v>67</v>
      </c>
      <c r="E47" s="59"/>
      <c r="F47" s="44"/>
      <c r="G47" s="44"/>
      <c r="H47" s="44"/>
      <c r="I47" s="59"/>
      <c r="J47" s="44"/>
      <c r="K47" s="44"/>
      <c r="L47" s="44"/>
      <c r="M47" s="59"/>
      <c r="N47" s="44"/>
      <c r="O47" s="44"/>
      <c r="P47" s="44"/>
      <c r="Q47" s="47">
        <f t="shared" ref="Q47:Q53" si="8">SUM(E47:P47)</f>
        <v>0</v>
      </c>
      <c r="R47" s="310"/>
      <c r="S47" s="310"/>
      <c r="T47" s="310"/>
      <c r="U47" s="310"/>
      <c r="V47" s="311"/>
      <c r="W47" s="311"/>
      <c r="X47" s="310"/>
      <c r="Y47" s="311"/>
      <c r="Z47" s="311"/>
      <c r="AA47" s="311"/>
      <c r="AB47" s="311"/>
    </row>
    <row r="48" spans="2:28" ht="16.5" customHeight="1" x14ac:dyDescent="0.25">
      <c r="B48" s="34">
        <v>32</v>
      </c>
      <c r="C48" s="45"/>
      <c r="D48" s="25" t="s">
        <v>68</v>
      </c>
      <c r="E48" s="44"/>
      <c r="F48" s="59"/>
      <c r="G48" s="44"/>
      <c r="H48" s="44"/>
      <c r="I48" s="44"/>
      <c r="J48" s="59"/>
      <c r="K48" s="44"/>
      <c r="L48" s="44"/>
      <c r="M48" s="44"/>
      <c r="N48" s="59"/>
      <c r="O48" s="44"/>
      <c r="P48" s="44"/>
      <c r="Q48" s="47">
        <f t="shared" si="8"/>
        <v>0</v>
      </c>
      <c r="R48" s="310"/>
      <c r="S48" s="310"/>
      <c r="T48" s="310"/>
      <c r="U48" s="310"/>
      <c r="V48" s="311"/>
      <c r="W48" s="311"/>
      <c r="X48" s="310"/>
      <c r="Y48" s="310"/>
      <c r="Z48" s="311"/>
      <c r="AA48" s="311"/>
      <c r="AB48" s="311"/>
    </row>
    <row r="49" spans="2:28" ht="16.5" customHeight="1" x14ac:dyDescent="0.25">
      <c r="B49" s="34">
        <v>33</v>
      </c>
      <c r="C49" s="45"/>
      <c r="D49" s="25" t="s">
        <v>69</v>
      </c>
      <c r="E49" s="44"/>
      <c r="F49" s="44"/>
      <c r="G49" s="59"/>
      <c r="H49" s="59"/>
      <c r="I49" s="44"/>
      <c r="J49" s="44"/>
      <c r="K49" s="59"/>
      <c r="L49" s="59"/>
      <c r="M49" s="44"/>
      <c r="N49" s="44"/>
      <c r="O49" s="59"/>
      <c r="P49" s="44"/>
      <c r="Q49" s="47">
        <f t="shared" si="8"/>
        <v>0</v>
      </c>
      <c r="R49" s="310"/>
      <c r="S49" s="310"/>
      <c r="T49" s="310"/>
      <c r="U49" s="310"/>
      <c r="V49" s="311"/>
      <c r="W49" s="311"/>
      <c r="X49" s="310"/>
      <c r="Y49" s="311"/>
      <c r="Z49" s="310"/>
      <c r="AA49" s="311"/>
      <c r="AB49" s="311"/>
    </row>
    <row r="50" spans="2:28" ht="16.5" customHeight="1" x14ac:dyDescent="0.25">
      <c r="B50" s="34">
        <v>34</v>
      </c>
      <c r="C50" s="45"/>
      <c r="D50" s="25" t="s">
        <v>70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59"/>
      <c r="Q50" s="47">
        <f t="shared" si="8"/>
        <v>0</v>
      </c>
      <c r="R50" s="310"/>
      <c r="S50" s="310"/>
      <c r="T50" s="310"/>
      <c r="U50" s="310"/>
      <c r="V50" s="311"/>
      <c r="W50" s="311"/>
      <c r="X50" s="310"/>
      <c r="Y50" s="311"/>
      <c r="Z50" s="311"/>
      <c r="AA50" s="310"/>
      <c r="AB50" s="311"/>
    </row>
    <row r="51" spans="2:28" ht="16.5" customHeight="1" x14ac:dyDescent="0.25">
      <c r="B51" s="34">
        <v>35</v>
      </c>
      <c r="C51" s="45"/>
      <c r="D51" s="25" t="s">
        <v>71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47">
        <f t="shared" si="8"/>
        <v>0</v>
      </c>
      <c r="R51" s="310"/>
      <c r="S51" s="310"/>
      <c r="T51" s="310"/>
      <c r="U51" s="310"/>
      <c r="V51" s="311"/>
      <c r="W51" s="311"/>
      <c r="X51" s="310"/>
      <c r="Y51" s="310"/>
      <c r="Z51" s="310"/>
      <c r="AA51" s="310"/>
      <c r="AB51" s="310"/>
    </row>
    <row r="52" spans="2:28" ht="16.5" customHeight="1" x14ac:dyDescent="0.25">
      <c r="B52" s="34">
        <v>36</v>
      </c>
      <c r="C52" s="45"/>
      <c r="D52" s="25" t="s">
        <v>72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7">
        <f t="shared" si="8"/>
        <v>0</v>
      </c>
      <c r="R52" s="310"/>
      <c r="S52" s="310"/>
      <c r="T52" s="310"/>
      <c r="U52" s="310"/>
      <c r="V52" s="311"/>
      <c r="W52" s="311"/>
      <c r="X52" s="310"/>
      <c r="Y52" s="311"/>
      <c r="Z52" s="311"/>
      <c r="AA52" s="311"/>
      <c r="AB52" s="310"/>
    </row>
    <row r="53" spans="2:28" ht="16.5" customHeight="1" x14ac:dyDescent="0.25">
      <c r="B53" s="34">
        <v>37</v>
      </c>
      <c r="C53" s="45"/>
      <c r="D53" s="25" t="s">
        <v>73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47">
        <f t="shared" si="8"/>
        <v>0</v>
      </c>
      <c r="R53" s="310"/>
      <c r="S53" s="310"/>
      <c r="T53" s="310"/>
      <c r="U53" s="310"/>
      <c r="V53" s="311"/>
      <c r="W53" s="311"/>
      <c r="X53" s="310"/>
      <c r="Y53" s="310"/>
      <c r="Z53" s="310"/>
      <c r="AA53" s="310"/>
      <c r="AB53" s="310"/>
    </row>
    <row r="54" spans="2:28" ht="16.5" customHeight="1" x14ac:dyDescent="0.25">
      <c r="B54" s="34">
        <v>38</v>
      </c>
      <c r="C54" s="72" t="s">
        <v>74</v>
      </c>
      <c r="E54" s="60">
        <f>SUM(E47:E53)</f>
        <v>0</v>
      </c>
      <c r="F54" s="60">
        <f t="shared" ref="F54:K54" si="9">SUM(F47:F53)</f>
        <v>0</v>
      </c>
      <c r="G54" s="60">
        <f t="shared" si="9"/>
        <v>0</v>
      </c>
      <c r="H54" s="60">
        <f t="shared" si="9"/>
        <v>0</v>
      </c>
      <c r="I54" s="60">
        <f t="shared" si="9"/>
        <v>0</v>
      </c>
      <c r="J54" s="60">
        <f t="shared" si="9"/>
        <v>0</v>
      </c>
      <c r="K54" s="60">
        <f t="shared" si="9"/>
        <v>0</v>
      </c>
      <c r="L54" s="60">
        <f t="shared" ref="L54" si="10">SUM(L47:L53)</f>
        <v>0</v>
      </c>
      <c r="M54" s="60">
        <f t="shared" ref="M54:O54" si="11">SUM(M47:M53)</f>
        <v>0</v>
      </c>
      <c r="N54" s="60">
        <f t="shared" si="11"/>
        <v>0</v>
      </c>
      <c r="O54" s="60">
        <f t="shared" si="11"/>
        <v>0</v>
      </c>
      <c r="P54" s="60">
        <f>SUM(P47:P53)</f>
        <v>0</v>
      </c>
      <c r="Q54" s="47">
        <f>SUM(Q47:Q53)</f>
        <v>0</v>
      </c>
      <c r="R54" s="310"/>
      <c r="S54" s="310"/>
      <c r="T54" s="310"/>
      <c r="U54" s="310"/>
      <c r="V54" s="310"/>
      <c r="W54" s="310"/>
      <c r="X54" s="310"/>
    </row>
    <row r="55" spans="2:28" ht="16.5" customHeight="1" x14ac:dyDescent="0.25">
      <c r="B55" s="34">
        <v>39</v>
      </c>
      <c r="C55" s="45"/>
      <c r="D55" s="25" t="s">
        <v>75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47">
        <f>SUM(E55:P55)</f>
        <v>0</v>
      </c>
      <c r="R55" s="310"/>
      <c r="S55" s="310"/>
      <c r="T55" s="310"/>
      <c r="U55" s="310"/>
      <c r="V55" s="311"/>
      <c r="W55" s="311"/>
      <c r="X55" s="310"/>
    </row>
    <row r="56" spans="2:28" ht="16.5" customHeight="1" x14ac:dyDescent="0.25">
      <c r="B56" s="262">
        <v>40</v>
      </c>
      <c r="C56" s="73"/>
      <c r="D56" s="74" t="s">
        <v>76</v>
      </c>
      <c r="E56" s="75">
        <f>SUM(E48:E53)-E55</f>
        <v>0</v>
      </c>
      <c r="F56" s="75">
        <f t="shared" ref="F56:K56" si="12">SUM(F48:F53)-F55</f>
        <v>0</v>
      </c>
      <c r="G56" s="75">
        <f t="shared" si="12"/>
        <v>0</v>
      </c>
      <c r="H56" s="75">
        <f t="shared" si="12"/>
        <v>0</v>
      </c>
      <c r="I56" s="75">
        <f>SUM(I48:I53)-I55</f>
        <v>0</v>
      </c>
      <c r="J56" s="75">
        <f t="shared" si="12"/>
        <v>0</v>
      </c>
      <c r="K56" s="75">
        <f t="shared" si="12"/>
        <v>0</v>
      </c>
      <c r="L56" s="75">
        <f t="shared" ref="L56" si="13">SUM(L48:L53)-L55</f>
        <v>0</v>
      </c>
      <c r="M56" s="75">
        <f t="shared" ref="M56:O56" si="14">SUM(M48:M53)-M55</f>
        <v>0</v>
      </c>
      <c r="N56" s="75">
        <f t="shared" si="14"/>
        <v>0</v>
      </c>
      <c r="O56" s="75">
        <f t="shared" si="14"/>
        <v>0</v>
      </c>
      <c r="P56" s="75">
        <f>SUM(P48:P53)-P55</f>
        <v>0</v>
      </c>
      <c r="Q56" s="75">
        <f>SUM(Q48:Q53)-Q55</f>
        <v>0</v>
      </c>
      <c r="R56" s="310"/>
      <c r="S56" s="310"/>
      <c r="T56" s="310"/>
      <c r="U56" s="310"/>
      <c r="V56" s="310"/>
      <c r="W56" s="310"/>
      <c r="X56" s="310"/>
    </row>
    <row r="57" spans="2:28" ht="16.5" customHeight="1" x14ac:dyDescent="0.25">
      <c r="C57" s="76"/>
      <c r="M57" s="1"/>
      <c r="N57" s="1"/>
      <c r="O57" s="1"/>
      <c r="P57" s="1"/>
      <c r="Q57" s="77">
        <f>IF(Q54=0,0,Q56/Q54)</f>
        <v>0</v>
      </c>
    </row>
    <row r="58" spans="2:28" ht="16.5" customHeight="1" x14ac:dyDescent="0.25">
      <c r="C58" s="76"/>
      <c r="D58" s="28"/>
      <c r="Q58" s="79"/>
    </row>
    <row r="59" spans="2:28" s="81" customFormat="1" ht="21" x14ac:dyDescent="0.35">
      <c r="B59" s="80" t="s">
        <v>77</v>
      </c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24"/>
      <c r="S59" s="24"/>
      <c r="T59" s="24"/>
      <c r="U59" s="24"/>
      <c r="V59" s="24"/>
      <c r="W59" s="24"/>
    </row>
    <row r="60" spans="2:28" s="81" customFormat="1" ht="21" x14ac:dyDescent="0.35">
      <c r="B60" s="520" t="s">
        <v>78</v>
      </c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24"/>
      <c r="S60" s="24"/>
      <c r="T60" s="24"/>
      <c r="U60" s="24"/>
      <c r="V60" s="24"/>
      <c r="W60" s="24"/>
    </row>
    <row r="61" spans="2:28" s="81" customFormat="1" ht="21" x14ac:dyDescent="0.35">
      <c r="B61" s="520" t="s">
        <v>271</v>
      </c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24"/>
      <c r="S61" s="24"/>
      <c r="T61" s="24"/>
      <c r="U61" s="24"/>
      <c r="V61" s="24"/>
      <c r="W61" s="24"/>
    </row>
    <row r="62" spans="2:28" s="81" customFormat="1" ht="21" x14ac:dyDescent="0.35">
      <c r="B62" s="520" t="s">
        <v>79</v>
      </c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24"/>
      <c r="S62" s="24"/>
      <c r="T62" s="24"/>
      <c r="U62" s="24"/>
      <c r="V62" s="24"/>
      <c r="W62" s="24"/>
    </row>
    <row r="63" spans="2:28" s="81" customFormat="1" ht="21" x14ac:dyDescent="0.35">
      <c r="B63" s="520" t="s">
        <v>80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24"/>
      <c r="S63" s="24"/>
      <c r="T63" s="24"/>
      <c r="U63" s="24"/>
      <c r="V63" s="24"/>
      <c r="W63" s="24"/>
    </row>
    <row r="64" spans="2:28" s="81" customFormat="1" ht="21" x14ac:dyDescent="0.35">
      <c r="B64" s="520" t="s">
        <v>81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24"/>
      <c r="S64" s="24"/>
      <c r="T64" s="24"/>
      <c r="U64" s="24"/>
      <c r="V64" s="24"/>
      <c r="W64" s="24"/>
    </row>
    <row r="65" spans="2:23" s="81" customFormat="1" ht="21" x14ac:dyDescent="0.35">
      <c r="B65" s="520" t="s">
        <v>270</v>
      </c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24"/>
      <c r="S65" s="24"/>
      <c r="T65" s="24"/>
      <c r="U65" s="24"/>
      <c r="V65" s="24"/>
      <c r="W65" s="24"/>
    </row>
    <row r="66" spans="2:23" s="81" customFormat="1" ht="21" x14ac:dyDescent="0.35">
      <c r="B66" s="520" t="s">
        <v>82</v>
      </c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24"/>
      <c r="S66" s="24"/>
      <c r="T66" s="24"/>
      <c r="U66" s="24"/>
      <c r="V66" s="24"/>
      <c r="W66" s="24"/>
    </row>
    <row r="67" spans="2:23" s="81" customFormat="1" ht="21" x14ac:dyDescent="0.35">
      <c r="B67" s="520" t="s">
        <v>83</v>
      </c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24"/>
      <c r="S67" s="24"/>
      <c r="T67" s="24"/>
      <c r="U67" s="24"/>
      <c r="V67" s="24"/>
      <c r="W67" s="24"/>
    </row>
    <row r="68" spans="2:23" s="81" customFormat="1" ht="21" x14ac:dyDescent="0.35">
      <c r="B68" s="520" t="s">
        <v>84</v>
      </c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24"/>
      <c r="S68" s="24"/>
      <c r="T68" s="24"/>
      <c r="U68" s="24"/>
      <c r="V68" s="24"/>
      <c r="W68" s="24"/>
    </row>
    <row r="69" spans="2:23" s="81" customFormat="1" ht="21" x14ac:dyDescent="0.35">
      <c r="B69" s="520" t="s">
        <v>85</v>
      </c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24"/>
      <c r="S69" s="24"/>
      <c r="T69" s="24"/>
      <c r="U69" s="24"/>
      <c r="V69" s="24"/>
      <c r="W69" s="24"/>
    </row>
    <row r="70" spans="2:23" s="81" customFormat="1" ht="21" x14ac:dyDescent="0.35">
      <c r="B70" s="520" t="s">
        <v>86</v>
      </c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24"/>
      <c r="S70" s="24"/>
      <c r="T70" s="24"/>
      <c r="U70" s="24"/>
      <c r="V70" s="24"/>
      <c r="W70" s="24"/>
    </row>
    <row r="71" spans="2:23" s="81" customFormat="1" ht="21" x14ac:dyDescent="0.35">
      <c r="B71" s="520" t="s">
        <v>87</v>
      </c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24"/>
      <c r="S71" s="24"/>
      <c r="T71" s="24"/>
      <c r="U71" s="24"/>
      <c r="V71" s="24"/>
      <c r="W71" s="24"/>
    </row>
    <row r="72" spans="2:23" s="81" customFormat="1" ht="21" x14ac:dyDescent="0.35">
      <c r="B72" s="520" t="s">
        <v>276</v>
      </c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24"/>
      <c r="S72" s="24"/>
      <c r="T72" s="24"/>
      <c r="U72" s="24"/>
      <c r="V72" s="24"/>
      <c r="W72" s="24"/>
    </row>
    <row r="73" spans="2:23" s="81" customFormat="1" ht="21" customHeight="1" x14ac:dyDescent="0.35">
      <c r="B73" s="520" t="s">
        <v>277</v>
      </c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24"/>
      <c r="S73" s="24"/>
      <c r="T73" s="24"/>
      <c r="U73" s="24"/>
      <c r="V73" s="24"/>
      <c r="W73" s="24"/>
    </row>
    <row r="74" spans="2:23" s="81" customFormat="1" ht="21" x14ac:dyDescent="0.35">
      <c r="B74" s="520" t="s">
        <v>275</v>
      </c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24"/>
      <c r="S74" s="24"/>
      <c r="T74" s="24"/>
      <c r="U74" s="24"/>
      <c r="V74" s="24"/>
      <c r="W74" s="24"/>
    </row>
    <row r="75" spans="2:23" s="81" customFormat="1" ht="21" x14ac:dyDescent="0.35">
      <c r="B75" s="520" t="s">
        <v>284</v>
      </c>
      <c r="C75" s="520"/>
      <c r="D75" s="520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24"/>
      <c r="S75" s="24"/>
      <c r="T75" s="24"/>
      <c r="U75" s="24"/>
      <c r="V75" s="24"/>
      <c r="W75" s="24"/>
    </row>
    <row r="76" spans="2:23" s="81" customFormat="1" ht="21" x14ac:dyDescent="0.35">
      <c r="B76" s="520" t="s">
        <v>278</v>
      </c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24"/>
      <c r="S76" s="24"/>
      <c r="T76" s="24"/>
      <c r="U76" s="24"/>
      <c r="V76" s="24"/>
      <c r="W76" s="24"/>
    </row>
    <row r="77" spans="2:23" s="81" customFormat="1" ht="21" x14ac:dyDescent="0.35">
      <c r="B77" s="520" t="s">
        <v>283</v>
      </c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24"/>
      <c r="S77" s="24"/>
      <c r="T77" s="24"/>
      <c r="U77" s="24"/>
      <c r="V77" s="24"/>
      <c r="W77" s="24"/>
    </row>
    <row r="78" spans="2:23" s="81" customFormat="1" ht="21" x14ac:dyDescent="0.35">
      <c r="B78" s="520" t="s">
        <v>279</v>
      </c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24"/>
      <c r="S78" s="24"/>
      <c r="T78" s="24"/>
      <c r="U78" s="24"/>
      <c r="V78" s="24"/>
      <c r="W78" s="24"/>
    </row>
    <row r="79" spans="2:23" s="81" customFormat="1" ht="21" x14ac:dyDescent="0.35">
      <c r="B79" s="520" t="s">
        <v>280</v>
      </c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24"/>
      <c r="S79" s="24"/>
      <c r="T79" s="24"/>
      <c r="U79" s="24"/>
      <c r="V79" s="24"/>
      <c r="W79" s="24"/>
    </row>
    <row r="80" spans="2:23" s="81" customFormat="1" ht="21" x14ac:dyDescent="0.35">
      <c r="B80" s="520" t="s">
        <v>281</v>
      </c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24"/>
      <c r="S80" s="24"/>
      <c r="T80" s="24"/>
      <c r="U80" s="24"/>
      <c r="V80" s="24"/>
      <c r="W80" s="24"/>
    </row>
    <row r="81" spans="2:23" s="81" customFormat="1" ht="21" x14ac:dyDescent="0.35">
      <c r="B81" s="520" t="s">
        <v>268</v>
      </c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24"/>
      <c r="S81" s="24"/>
      <c r="T81" s="24"/>
      <c r="U81" s="24"/>
      <c r="V81" s="24"/>
      <c r="W81" s="24"/>
    </row>
    <row r="82" spans="2:23" s="81" customFormat="1" ht="21" x14ac:dyDescent="0.35">
      <c r="B82" s="520" t="s">
        <v>269</v>
      </c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24"/>
      <c r="S82" s="24"/>
      <c r="T82" s="24"/>
      <c r="U82" s="24"/>
      <c r="V82" s="24"/>
      <c r="W82" s="24"/>
    </row>
    <row r="83" spans="2:23" s="81" customFormat="1" ht="21" x14ac:dyDescent="0.35">
      <c r="B83" s="520" t="s">
        <v>282</v>
      </c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24"/>
      <c r="S83" s="24"/>
      <c r="T83" s="24"/>
      <c r="U83" s="24"/>
      <c r="V83" s="24"/>
      <c r="W83" s="24"/>
    </row>
    <row r="84" spans="2:23" s="81" customFormat="1" ht="21" x14ac:dyDescent="0.35">
      <c r="B84" s="520" t="s">
        <v>267</v>
      </c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24"/>
      <c r="S84" s="24"/>
      <c r="T84" s="24"/>
      <c r="U84" s="24"/>
      <c r="V84" s="24"/>
      <c r="W84" s="24"/>
    </row>
    <row r="85" spans="2:23" s="81" customFormat="1" ht="21" x14ac:dyDescent="0.35">
      <c r="B85" s="520" t="s">
        <v>88</v>
      </c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24"/>
      <c r="S85" s="24"/>
      <c r="T85" s="24"/>
      <c r="U85" s="24"/>
      <c r="V85" s="24"/>
      <c r="W85" s="24"/>
    </row>
    <row r="86" spans="2:23" s="81" customFormat="1" ht="21" x14ac:dyDescent="0.35">
      <c r="B86" s="533" t="s">
        <v>266</v>
      </c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24"/>
      <c r="S86" s="24"/>
      <c r="T86" s="24"/>
      <c r="U86" s="24"/>
      <c r="V86" s="24"/>
      <c r="W86" s="24"/>
    </row>
    <row r="87" spans="2:23" s="81" customFormat="1" ht="21" x14ac:dyDescent="0.35">
      <c r="B87" s="520" t="s">
        <v>89</v>
      </c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24"/>
      <c r="S87" s="24"/>
      <c r="T87" s="24"/>
      <c r="U87" s="24"/>
      <c r="V87" s="24"/>
      <c r="W87" s="24"/>
    </row>
    <row r="88" spans="2:23" s="81" customFormat="1" ht="21" x14ac:dyDescent="0.35">
      <c r="B88" s="84"/>
      <c r="D88" s="82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24"/>
      <c r="S88" s="24"/>
      <c r="T88" s="24"/>
      <c r="U88" s="24"/>
      <c r="V88" s="24"/>
      <c r="W88" s="24"/>
    </row>
    <row r="89" spans="2:23" s="81" customFormat="1" ht="21" x14ac:dyDescent="0.35">
      <c r="B89" s="76" t="s">
        <v>90</v>
      </c>
      <c r="D89" s="82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24"/>
      <c r="S89" s="24"/>
      <c r="T89" s="24"/>
      <c r="U89" s="24"/>
      <c r="V89" s="24"/>
      <c r="W89" s="24"/>
    </row>
    <row r="90" spans="2:23" s="81" customFormat="1" ht="21" x14ac:dyDescent="0.35">
      <c r="B90" s="76" t="s">
        <v>91</v>
      </c>
      <c r="D90" s="82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24"/>
      <c r="S90" s="24"/>
      <c r="T90" s="24"/>
      <c r="U90" s="24"/>
      <c r="V90" s="24"/>
      <c r="W90" s="24"/>
    </row>
  </sheetData>
  <mergeCells count="33">
    <mergeCell ref="B81:Q81"/>
    <mergeCell ref="B82:Q82"/>
    <mergeCell ref="B87:Q87"/>
    <mergeCell ref="B83:Q83"/>
    <mergeCell ref="B84:Q84"/>
    <mergeCell ref="B85:Q85"/>
    <mergeCell ref="B86:Q86"/>
    <mergeCell ref="B77:Q77"/>
    <mergeCell ref="B78:Q78"/>
    <mergeCell ref="B79:Q79"/>
    <mergeCell ref="B80:Q80"/>
    <mergeCell ref="B72:Q72"/>
    <mergeCell ref="B74:Q74"/>
    <mergeCell ref="B75:Q75"/>
    <mergeCell ref="B76:Q76"/>
    <mergeCell ref="B73:Q73"/>
    <mergeCell ref="B68:Q68"/>
    <mergeCell ref="B69:Q69"/>
    <mergeCell ref="B70:Q70"/>
    <mergeCell ref="B71:Q71"/>
    <mergeCell ref="B67:Q67"/>
    <mergeCell ref="M6:P6"/>
    <mergeCell ref="B61:Q61"/>
    <mergeCell ref="B62:Q62"/>
    <mergeCell ref="B63:Q63"/>
    <mergeCell ref="B6:D6"/>
    <mergeCell ref="E6:H6"/>
    <mergeCell ref="I6:L6"/>
    <mergeCell ref="B66:Q66"/>
    <mergeCell ref="B7:D7"/>
    <mergeCell ref="B60:Q60"/>
    <mergeCell ref="B64:Q64"/>
    <mergeCell ref="B65:Q65"/>
  </mergeCells>
  <phoneticPr fontId="0" type="noConversion"/>
  <printOptions horizontalCentered="1"/>
  <pageMargins left="0.25" right="0.25" top="0.75" bottom="0.75" header="0.3" footer="0.3"/>
  <pageSetup scale="46" fitToHeight="2" orientation="landscape" r:id="rId1"/>
  <headerFooter alignWithMargins="0">
    <oddHeader>&amp;C&amp;"Book Antiqua,Bold"
Form 2</oddHeader>
    <oddFooter>&amp;R&amp;8 Page &amp;P of &amp;N</oddFooter>
  </headerFooter>
  <rowBreaks count="1" manualBreakCount="1">
    <brk id="66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5"/>
  <sheetViews>
    <sheetView topLeftCell="A14" workbookViewId="0">
      <selection activeCell="B4" sqref="B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55.28515625" style="1" bestFit="1" customWidth="1"/>
    <col min="4" max="4" width="19.28515625" style="1" customWidth="1"/>
    <col min="5" max="5" width="17.42578125" style="1" customWidth="1"/>
    <col min="6" max="6" width="16.5703125" style="1" customWidth="1"/>
    <col min="7" max="7" width="15.7109375" style="1" customWidth="1"/>
    <col min="8" max="8" width="16.140625" style="1" customWidth="1"/>
    <col min="9" max="16384" width="9.140625" style="1"/>
  </cols>
  <sheetData>
    <row r="1" spans="2:8" ht="15.75" x14ac:dyDescent="0.25">
      <c r="B1" s="23" t="s">
        <v>92</v>
      </c>
      <c r="C1" s="26"/>
      <c r="H1" s="2" t="str">
        <f>'2 Op_Statistics'!$Q$1</f>
        <v xml:space="preserve">RecycleSmart Base </v>
      </c>
    </row>
    <row r="2" spans="2:8" ht="15.75" x14ac:dyDescent="0.25">
      <c r="B2" s="27" t="str">
        <f>'1 Gen_Info'!B2</f>
        <v xml:space="preserve">Proposer Name: </v>
      </c>
      <c r="C2" s="26"/>
      <c r="D2" s="4"/>
    </row>
    <row r="3" spans="2:8" ht="15.75" x14ac:dyDescent="0.25">
      <c r="B3" s="23"/>
      <c r="C3" s="4"/>
      <c r="D3" s="4"/>
    </row>
    <row r="4" spans="2:8" ht="15" x14ac:dyDescent="0.25">
      <c r="B4" s="448" t="s">
        <v>3</v>
      </c>
      <c r="C4" s="331"/>
      <c r="D4" s="299"/>
    </row>
    <row r="5" spans="2:8" ht="15.75" x14ac:dyDescent="0.25">
      <c r="B5" s="85"/>
      <c r="C5" s="86"/>
      <c r="D5" s="551" t="s">
        <v>93</v>
      </c>
      <c r="E5" s="542" t="s">
        <v>94</v>
      </c>
      <c r="F5" s="553" t="s">
        <v>95</v>
      </c>
      <c r="G5" s="542" t="s">
        <v>96</v>
      </c>
      <c r="H5" s="542" t="s">
        <v>97</v>
      </c>
    </row>
    <row r="6" spans="2:8" ht="17.25" customHeight="1" thickBot="1" x14ac:dyDescent="0.3">
      <c r="B6" s="87" t="s">
        <v>98</v>
      </c>
      <c r="C6" s="88"/>
      <c r="D6" s="552"/>
      <c r="E6" s="543"/>
      <c r="F6" s="554"/>
      <c r="G6" s="543" t="s">
        <v>99</v>
      </c>
      <c r="H6" s="543"/>
    </row>
    <row r="7" spans="2:8" ht="17.25" customHeight="1" thickTop="1" x14ac:dyDescent="0.25">
      <c r="B7" s="97"/>
      <c r="C7" s="90" t="s">
        <v>400</v>
      </c>
      <c r="D7" s="91">
        <f>+'2 Op_Statistics'!E11</f>
        <v>0</v>
      </c>
      <c r="E7" s="92"/>
      <c r="F7" s="93">
        <f>D7+E7</f>
        <v>0</v>
      </c>
      <c r="G7" s="94"/>
      <c r="H7" s="94"/>
    </row>
    <row r="8" spans="2:8" ht="17.25" customHeight="1" x14ac:dyDescent="0.25">
      <c r="B8" s="97"/>
      <c r="C8" s="90" t="s">
        <v>401</v>
      </c>
      <c r="D8" s="91">
        <f>+'2 Op_Statistics'!F11</f>
        <v>0</v>
      </c>
      <c r="E8" s="92"/>
      <c r="F8" s="93">
        <f>D8+E8</f>
        <v>0</v>
      </c>
      <c r="G8" s="94"/>
      <c r="H8" s="94"/>
    </row>
    <row r="9" spans="2:8" ht="17.25" customHeight="1" x14ac:dyDescent="0.25">
      <c r="B9" s="97"/>
      <c r="C9" s="90" t="s">
        <v>402</v>
      </c>
      <c r="D9" s="91">
        <f>+'2 Op_Statistics'!G11</f>
        <v>0</v>
      </c>
      <c r="E9" s="92"/>
      <c r="F9" s="93">
        <f t="shared" ref="F9:F18" si="0">D9+E9</f>
        <v>0</v>
      </c>
      <c r="G9" s="94"/>
      <c r="H9" s="94"/>
    </row>
    <row r="10" spans="2:8" ht="17.25" customHeight="1" x14ac:dyDescent="0.25">
      <c r="B10" s="97"/>
      <c r="C10" s="90" t="s">
        <v>403</v>
      </c>
      <c r="D10" s="91">
        <f>+'2 Op_Statistics'!H11</f>
        <v>0</v>
      </c>
      <c r="E10" s="92"/>
      <c r="F10" s="93">
        <f t="shared" si="0"/>
        <v>0</v>
      </c>
      <c r="G10" s="94"/>
      <c r="H10" s="94"/>
    </row>
    <row r="11" spans="2:8" ht="17.25" customHeight="1" x14ac:dyDescent="0.25">
      <c r="B11" s="97"/>
      <c r="C11" s="90" t="s">
        <v>404</v>
      </c>
      <c r="D11" s="91">
        <f>+'2 Op_Statistics'!I11</f>
        <v>0</v>
      </c>
      <c r="E11" s="92"/>
      <c r="F11" s="93">
        <f t="shared" si="0"/>
        <v>0</v>
      </c>
      <c r="G11" s="94"/>
      <c r="H11" s="94"/>
    </row>
    <row r="12" spans="2:8" ht="17.25" customHeight="1" x14ac:dyDescent="0.25">
      <c r="B12" s="97"/>
      <c r="C12" s="90" t="s">
        <v>405</v>
      </c>
      <c r="D12" s="91">
        <f>+'2 Op_Statistics'!J11</f>
        <v>0</v>
      </c>
      <c r="E12" s="92"/>
      <c r="F12" s="93">
        <f t="shared" si="0"/>
        <v>0</v>
      </c>
      <c r="G12" s="94"/>
      <c r="H12" s="94"/>
    </row>
    <row r="13" spans="2:8" ht="17.25" customHeight="1" x14ac:dyDescent="0.25">
      <c r="B13" s="97"/>
      <c r="C13" s="90" t="s">
        <v>406</v>
      </c>
      <c r="D13" s="91">
        <f>+'2 Op_Statistics'!K11</f>
        <v>0</v>
      </c>
      <c r="E13" s="92"/>
      <c r="F13" s="93">
        <f t="shared" si="0"/>
        <v>0</v>
      </c>
      <c r="G13" s="94"/>
      <c r="H13" s="94"/>
    </row>
    <row r="14" spans="2:8" ht="17.25" customHeight="1" x14ac:dyDescent="0.25">
      <c r="B14" s="97"/>
      <c r="C14" s="90" t="s">
        <v>407</v>
      </c>
      <c r="D14" s="91">
        <f>+'2 Op_Statistics'!K12</f>
        <v>0</v>
      </c>
      <c r="E14" s="92"/>
      <c r="F14" s="93">
        <f t="shared" ref="F14" si="1">D14+E14</f>
        <v>0</v>
      </c>
      <c r="G14" s="94"/>
      <c r="H14" s="94"/>
    </row>
    <row r="15" spans="2:8" ht="17.25" customHeight="1" x14ac:dyDescent="0.25">
      <c r="B15" s="97"/>
      <c r="C15" s="90" t="s">
        <v>408</v>
      </c>
      <c r="D15" s="91">
        <f>+'2 Op_Statistics'!M11</f>
        <v>0</v>
      </c>
      <c r="E15" s="92"/>
      <c r="F15" s="93">
        <f t="shared" si="0"/>
        <v>0</v>
      </c>
      <c r="G15" s="94"/>
      <c r="H15" s="94"/>
    </row>
    <row r="16" spans="2:8" ht="17.25" customHeight="1" x14ac:dyDescent="0.25">
      <c r="B16" s="97"/>
      <c r="C16" s="90" t="s">
        <v>409</v>
      </c>
      <c r="D16" s="91">
        <f>+'2 Op_Statistics'!N11</f>
        <v>0</v>
      </c>
      <c r="E16" s="92"/>
      <c r="F16" s="93">
        <f t="shared" si="0"/>
        <v>0</v>
      </c>
      <c r="G16" s="94"/>
      <c r="H16" s="94"/>
    </row>
    <row r="17" spans="2:10" ht="17.25" customHeight="1" x14ac:dyDescent="0.25">
      <c r="B17" s="97"/>
      <c r="C17" s="90" t="s">
        <v>410</v>
      </c>
      <c r="D17" s="91">
        <f>+'2 Op_Statistics'!O11</f>
        <v>0</v>
      </c>
      <c r="E17" s="92"/>
      <c r="F17" s="93">
        <f t="shared" si="0"/>
        <v>0</v>
      </c>
      <c r="G17" s="94"/>
      <c r="H17" s="94"/>
      <c r="I17" s="3"/>
    </row>
    <row r="18" spans="2:10" ht="17.25" customHeight="1" x14ac:dyDescent="0.25">
      <c r="B18" s="97"/>
      <c r="C18" s="90" t="s">
        <v>411</v>
      </c>
      <c r="D18" s="91">
        <f>'2 Op_Statistics'!P11</f>
        <v>0</v>
      </c>
      <c r="E18" s="92"/>
      <c r="F18" s="93">
        <f t="shared" si="0"/>
        <v>0</v>
      </c>
      <c r="G18" s="94"/>
      <c r="H18" s="94"/>
      <c r="I18" s="3"/>
    </row>
    <row r="19" spans="2:10" ht="4.5" customHeight="1" x14ac:dyDescent="0.25">
      <c r="B19" s="98"/>
      <c r="C19" s="99"/>
      <c r="D19" s="100"/>
      <c r="E19" s="101"/>
      <c r="F19" s="101"/>
      <c r="G19" s="102"/>
      <c r="H19" s="102"/>
      <c r="I19" s="3"/>
    </row>
    <row r="20" spans="2:10" ht="15.75" customHeight="1" x14ac:dyDescent="0.25">
      <c r="B20" s="97"/>
      <c r="C20" s="103" t="s">
        <v>100</v>
      </c>
      <c r="D20" s="104">
        <f>SUM(D7:D18)</f>
        <v>0</v>
      </c>
      <c r="E20" s="105">
        <f>SUM(E7:E18)</f>
        <v>0</v>
      </c>
      <c r="F20" s="105">
        <f>SUM(F7:F18)</f>
        <v>0</v>
      </c>
      <c r="I20" s="3"/>
    </row>
    <row r="21" spans="2:10" ht="5.25" customHeight="1" x14ac:dyDescent="0.25">
      <c r="B21" s="103"/>
      <c r="C21" s="103"/>
      <c r="D21" s="106"/>
      <c r="E21" s="107"/>
      <c r="F21" s="108"/>
    </row>
    <row r="22" spans="2:10" ht="10.5" customHeight="1" x14ac:dyDescent="0.25">
      <c r="B22" s="85"/>
      <c r="C22" s="86"/>
      <c r="D22" s="544" t="s">
        <v>101</v>
      </c>
      <c r="E22" s="545"/>
      <c r="F22" s="109"/>
      <c r="G22" s="109"/>
      <c r="H22" s="549" t="s">
        <v>102</v>
      </c>
    </row>
    <row r="23" spans="2:10" ht="26.25" customHeight="1" thickBot="1" x14ac:dyDescent="0.3">
      <c r="B23" s="87" t="s">
        <v>103</v>
      </c>
      <c r="C23" s="88"/>
      <c r="D23" s="546"/>
      <c r="E23" s="547"/>
      <c r="F23" s="110" t="s">
        <v>104</v>
      </c>
      <c r="G23" s="111" t="s">
        <v>96</v>
      </c>
      <c r="H23" s="550"/>
    </row>
    <row r="24" spans="2:10" ht="17.25" customHeight="1" thickTop="1" x14ac:dyDescent="0.25">
      <c r="B24" s="89"/>
      <c r="C24" s="90" t="s">
        <v>105</v>
      </c>
      <c r="D24" s="534"/>
      <c r="E24" s="548"/>
      <c r="F24" s="112"/>
      <c r="G24" s="94"/>
      <c r="H24" s="94"/>
    </row>
    <row r="25" spans="2:10" ht="17.25" customHeight="1" x14ac:dyDescent="0.25">
      <c r="B25" s="95"/>
      <c r="C25" s="96" t="s">
        <v>106</v>
      </c>
      <c r="D25" s="534"/>
      <c r="E25" s="535"/>
      <c r="F25" s="92"/>
      <c r="G25" s="94"/>
      <c r="H25" s="94"/>
      <c r="I25" s="257" t="s">
        <v>20</v>
      </c>
    </row>
    <row r="26" spans="2:10" ht="17.25" customHeight="1" x14ac:dyDescent="0.25">
      <c r="B26" s="95"/>
      <c r="C26" s="96" t="s">
        <v>107</v>
      </c>
      <c r="D26" s="534"/>
      <c r="E26" s="535"/>
      <c r="F26" s="92"/>
      <c r="G26" s="94"/>
      <c r="H26" s="94"/>
      <c r="J26" s="257"/>
    </row>
    <row r="27" spans="2:10" ht="17.25" customHeight="1" x14ac:dyDescent="0.25">
      <c r="B27" s="95"/>
      <c r="C27" s="96" t="s">
        <v>293</v>
      </c>
      <c r="D27" s="534"/>
      <c r="E27" s="535"/>
      <c r="F27" s="92"/>
      <c r="G27" s="94"/>
      <c r="H27" s="94"/>
      <c r="J27" s="257"/>
    </row>
    <row r="28" spans="2:10" ht="17.25" customHeight="1" x14ac:dyDescent="0.25">
      <c r="B28" s="95"/>
      <c r="C28" s="96" t="s">
        <v>108</v>
      </c>
      <c r="D28" s="534"/>
      <c r="E28" s="535"/>
      <c r="F28" s="92"/>
      <c r="G28" s="94"/>
      <c r="H28" s="94"/>
    </row>
    <row r="29" spans="2:10" ht="17.25" customHeight="1" x14ac:dyDescent="0.25">
      <c r="B29" s="95"/>
      <c r="C29" s="96" t="s">
        <v>109</v>
      </c>
      <c r="D29" s="534"/>
      <c r="E29" s="535"/>
      <c r="F29" s="92"/>
      <c r="G29" s="94"/>
      <c r="H29" s="94"/>
    </row>
    <row r="30" spans="2:10" ht="17.25" customHeight="1" x14ac:dyDescent="0.25">
      <c r="B30" s="95"/>
      <c r="C30" s="96" t="s">
        <v>110</v>
      </c>
      <c r="D30" s="534"/>
      <c r="E30" s="535"/>
      <c r="F30" s="92"/>
      <c r="G30" s="94"/>
      <c r="H30" s="94"/>
      <c r="J30" s="1" t="s">
        <v>20</v>
      </c>
    </row>
    <row r="31" spans="2:10" ht="17.25" customHeight="1" x14ac:dyDescent="0.25">
      <c r="B31" s="95"/>
      <c r="C31" s="96" t="s">
        <v>111</v>
      </c>
      <c r="D31" s="534"/>
      <c r="E31" s="535"/>
      <c r="F31" s="92"/>
      <c r="G31" s="94"/>
      <c r="H31" s="94"/>
    </row>
    <row r="32" spans="2:10" ht="17.25" customHeight="1" x14ac:dyDescent="0.25">
      <c r="B32" s="95"/>
      <c r="C32" s="96" t="s">
        <v>112</v>
      </c>
      <c r="D32" s="534"/>
      <c r="E32" s="535"/>
      <c r="F32" s="92"/>
      <c r="G32" s="94"/>
      <c r="H32" s="94"/>
    </row>
    <row r="33" spans="2:9" ht="17.25" customHeight="1" x14ac:dyDescent="0.25">
      <c r="B33" s="95"/>
      <c r="C33" s="96" t="s">
        <v>113</v>
      </c>
      <c r="D33" s="534"/>
      <c r="E33" s="535"/>
      <c r="F33" s="92"/>
      <c r="G33" s="94"/>
      <c r="H33" s="94"/>
      <c r="I33" s="257" t="s">
        <v>20</v>
      </c>
    </row>
    <row r="34" spans="2:9" ht="17.25" customHeight="1" x14ac:dyDescent="0.25">
      <c r="B34" s="95"/>
      <c r="C34" s="96" t="s">
        <v>114</v>
      </c>
      <c r="D34" s="534"/>
      <c r="E34" s="535"/>
      <c r="F34" s="92"/>
      <c r="G34" s="94"/>
      <c r="H34" s="94"/>
    </row>
    <row r="35" spans="2:9" ht="17.25" customHeight="1" x14ac:dyDescent="0.25">
      <c r="B35" s="95"/>
      <c r="C35" s="96" t="s">
        <v>115</v>
      </c>
      <c r="D35" s="534"/>
      <c r="E35" s="535"/>
      <c r="F35" s="92"/>
      <c r="G35" s="94"/>
      <c r="H35" s="94"/>
    </row>
    <row r="36" spans="2:9" ht="17.25" customHeight="1" x14ac:dyDescent="0.25">
      <c r="B36" s="95"/>
      <c r="C36" s="96" t="s">
        <v>116</v>
      </c>
      <c r="D36" s="534"/>
      <c r="E36" s="535"/>
      <c r="F36" s="92"/>
      <c r="G36" s="94"/>
      <c r="H36" s="94"/>
    </row>
    <row r="37" spans="2:9" ht="16.149999999999999" customHeight="1" x14ac:dyDescent="0.25">
      <c r="B37" s="95"/>
      <c r="C37" s="96" t="s">
        <v>117</v>
      </c>
      <c r="D37" s="534"/>
      <c r="E37" s="535"/>
      <c r="F37" s="92"/>
      <c r="G37" s="94"/>
      <c r="H37" s="94"/>
    </row>
    <row r="38" spans="2:9" ht="16.149999999999999" customHeight="1" x14ac:dyDescent="0.25">
      <c r="B38" s="95"/>
      <c r="C38" s="90" t="s">
        <v>118</v>
      </c>
      <c r="D38" s="534"/>
      <c r="E38" s="535"/>
      <c r="F38" s="92"/>
      <c r="G38" s="94"/>
      <c r="H38" s="94"/>
    </row>
    <row r="39" spans="2:9" ht="17.25" customHeight="1" x14ac:dyDescent="0.25">
      <c r="B39" s="95"/>
      <c r="C39" s="90" t="s">
        <v>119</v>
      </c>
      <c r="D39" s="534"/>
      <c r="E39" s="535"/>
      <c r="F39" s="92"/>
      <c r="G39" s="94"/>
      <c r="H39" s="94"/>
    </row>
    <row r="40" spans="2:9" ht="17.25" customHeight="1" x14ac:dyDescent="0.25">
      <c r="B40" s="95"/>
      <c r="C40" s="90" t="s">
        <v>120</v>
      </c>
      <c r="D40" s="534"/>
      <c r="E40" s="535"/>
      <c r="F40" s="92"/>
      <c r="G40" s="94"/>
      <c r="H40" s="94"/>
    </row>
    <row r="41" spans="2:9" ht="17.25" customHeight="1" x14ac:dyDescent="0.25">
      <c r="B41" s="95"/>
      <c r="C41" s="90" t="s">
        <v>121</v>
      </c>
      <c r="D41" s="534"/>
      <c r="E41" s="535"/>
      <c r="F41" s="92"/>
      <c r="G41" s="94"/>
      <c r="H41" s="94"/>
    </row>
    <row r="42" spans="2:9" ht="17.25" customHeight="1" x14ac:dyDescent="0.25">
      <c r="B42" s="95"/>
      <c r="C42" s="90" t="s">
        <v>122</v>
      </c>
      <c r="D42" s="534"/>
      <c r="E42" s="535"/>
      <c r="F42" s="92"/>
      <c r="G42" s="94"/>
      <c r="H42" s="94"/>
    </row>
    <row r="43" spans="2:9" ht="17.25" customHeight="1" x14ac:dyDescent="0.25">
      <c r="B43" s="95"/>
      <c r="C43" s="90" t="s">
        <v>123</v>
      </c>
      <c r="D43" s="534"/>
      <c r="E43" s="535"/>
      <c r="F43" s="92"/>
      <c r="G43" s="94"/>
      <c r="H43" s="94"/>
      <c r="I43" s="1" t="s">
        <v>20</v>
      </c>
    </row>
    <row r="44" spans="2:9" ht="17.25" customHeight="1" x14ac:dyDescent="0.25">
      <c r="B44" s="95"/>
      <c r="C44" s="90" t="s">
        <v>124</v>
      </c>
      <c r="D44" s="534"/>
      <c r="E44" s="535"/>
      <c r="F44" s="92"/>
      <c r="G44" s="94"/>
      <c r="H44" s="94"/>
    </row>
    <row r="45" spans="2:9" ht="17.25" customHeight="1" x14ac:dyDescent="0.25">
      <c r="B45" s="95"/>
      <c r="C45" s="96" t="s">
        <v>125</v>
      </c>
      <c r="D45" s="534"/>
      <c r="E45" s="535"/>
      <c r="F45" s="92"/>
      <c r="G45" s="94"/>
      <c r="H45" s="94"/>
    </row>
    <row r="46" spans="2:9" ht="17.25" customHeight="1" x14ac:dyDescent="0.25">
      <c r="B46" s="95"/>
      <c r="C46" s="90" t="s">
        <v>126</v>
      </c>
      <c r="D46" s="534"/>
      <c r="E46" s="535"/>
      <c r="F46" s="92"/>
      <c r="G46" s="94"/>
      <c r="H46" s="94"/>
      <c r="I46" s="1" t="s">
        <v>20</v>
      </c>
    </row>
    <row r="47" spans="2:9" ht="17.25" customHeight="1" x14ac:dyDescent="0.25">
      <c r="B47" s="89"/>
      <c r="C47" s="90" t="s">
        <v>127</v>
      </c>
      <c r="D47" s="534"/>
      <c r="E47" s="535"/>
      <c r="F47" s="92"/>
      <c r="G47" s="94"/>
      <c r="H47" s="94"/>
    </row>
    <row r="48" spans="2:9" ht="17.25" customHeight="1" x14ac:dyDescent="0.25">
      <c r="B48" s="89"/>
      <c r="C48" s="96" t="s">
        <v>128</v>
      </c>
      <c r="D48" s="534"/>
      <c r="E48" s="535"/>
      <c r="F48" s="92"/>
      <c r="G48" s="94"/>
      <c r="H48" s="94"/>
    </row>
    <row r="49" spans="2:9" ht="17.25" customHeight="1" x14ac:dyDescent="0.25">
      <c r="B49" s="95"/>
      <c r="C49" s="96" t="s">
        <v>294</v>
      </c>
      <c r="D49" s="534"/>
      <c r="E49" s="535"/>
      <c r="F49" s="92"/>
      <c r="G49" s="94"/>
      <c r="H49" s="94"/>
    </row>
    <row r="50" spans="2:9" ht="17.25" customHeight="1" x14ac:dyDescent="0.25">
      <c r="B50" s="95"/>
      <c r="C50" s="96" t="s">
        <v>129</v>
      </c>
      <c r="D50" s="534"/>
      <c r="E50" s="535"/>
      <c r="F50" s="92"/>
      <c r="G50" s="94"/>
      <c r="H50" s="94"/>
      <c r="I50" s="1" t="s">
        <v>20</v>
      </c>
    </row>
    <row r="51" spans="2:9" ht="17.25" customHeight="1" x14ac:dyDescent="0.25">
      <c r="B51" s="95"/>
      <c r="C51" s="96" t="s">
        <v>130</v>
      </c>
      <c r="D51" s="534"/>
      <c r="E51" s="535"/>
      <c r="F51" s="92"/>
      <c r="G51" s="94"/>
      <c r="H51" s="94"/>
    </row>
    <row r="52" spans="2:9" ht="17.25" customHeight="1" x14ac:dyDescent="0.25">
      <c r="B52" s="95"/>
      <c r="C52" s="96" t="s">
        <v>130</v>
      </c>
      <c r="D52" s="534"/>
      <c r="E52" s="535"/>
      <c r="F52" s="92"/>
      <c r="G52" s="94"/>
      <c r="H52" s="94"/>
      <c r="I52" s="257" t="s">
        <v>20</v>
      </c>
    </row>
    <row r="53" spans="2:9" ht="4.5" customHeight="1" x14ac:dyDescent="0.25">
      <c r="B53" s="113"/>
      <c r="C53" s="114"/>
      <c r="D53" s="538"/>
      <c r="E53" s="539"/>
      <c r="F53" s="115"/>
      <c r="G53" s="116"/>
      <c r="H53" s="116"/>
    </row>
    <row r="54" spans="2:9" ht="17.25" customHeight="1" x14ac:dyDescent="0.25">
      <c r="B54" s="95"/>
      <c r="C54" s="117" t="s">
        <v>131</v>
      </c>
      <c r="D54" s="540"/>
      <c r="E54" s="541"/>
      <c r="F54" s="118">
        <f>SUM(F24:F52)</f>
        <v>0</v>
      </c>
    </row>
    <row r="55" spans="2:9" ht="18" customHeight="1" x14ac:dyDescent="0.25">
      <c r="B55" s="95"/>
      <c r="C55" s="117"/>
      <c r="D55" s="536" t="s">
        <v>132</v>
      </c>
      <c r="E55" s="537"/>
      <c r="F55" s="118">
        <f>+F20+F54</f>
        <v>0</v>
      </c>
    </row>
  </sheetData>
  <mergeCells count="39">
    <mergeCell ref="D31:E31"/>
    <mergeCell ref="D48:E48"/>
    <mergeCell ref="D28:E28"/>
    <mergeCell ref="D27:E27"/>
    <mergeCell ref="D35:E35"/>
    <mergeCell ref="D29:E29"/>
    <mergeCell ref="D30:E30"/>
    <mergeCell ref="D39:E39"/>
    <mergeCell ref="D33:E33"/>
    <mergeCell ref="D34:E34"/>
    <mergeCell ref="D36:E36"/>
    <mergeCell ref="D42:E42"/>
    <mergeCell ref="D40:E40"/>
    <mergeCell ref="D41:E41"/>
    <mergeCell ref="D32:E32"/>
    <mergeCell ref="D38:E38"/>
    <mergeCell ref="H5:H6"/>
    <mergeCell ref="D22:E23"/>
    <mergeCell ref="D24:E24"/>
    <mergeCell ref="D25:E25"/>
    <mergeCell ref="D26:E26"/>
    <mergeCell ref="H22:H23"/>
    <mergeCell ref="D5:D6"/>
    <mergeCell ref="E5:E6"/>
    <mergeCell ref="F5:F6"/>
    <mergeCell ref="G5:G6"/>
    <mergeCell ref="D37:E37"/>
    <mergeCell ref="D55:E55"/>
    <mergeCell ref="D53:E53"/>
    <mergeCell ref="D54:E54"/>
    <mergeCell ref="D43:E43"/>
    <mergeCell ref="D52:E52"/>
    <mergeCell ref="D49:E49"/>
    <mergeCell ref="D45:E45"/>
    <mergeCell ref="D46:E46"/>
    <mergeCell ref="D51:E51"/>
    <mergeCell ref="D44:E44"/>
    <mergeCell ref="D47:E47"/>
    <mergeCell ref="D50:E50"/>
  </mergeCells>
  <phoneticPr fontId="0" type="noConversion"/>
  <printOptions horizontalCentered="1"/>
  <pageMargins left="0.18" right="0" top="0.65" bottom="0.35" header="0.47" footer="0.22500000000000001"/>
  <pageSetup scale="74" orientation="portrait" r:id="rId1"/>
  <headerFooter alignWithMargins="0">
    <oddHeader>&amp;C&amp;"Book Antiqua,Bold"Form 3</oddHeader>
    <oddFooter>&amp;R&amp;8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1"/>
  <sheetViews>
    <sheetView zoomScale="80" zoomScaleNormal="80" workbookViewId="0">
      <selection activeCell="M15" sqref="M15"/>
    </sheetView>
  </sheetViews>
  <sheetFormatPr defaultColWidth="9.140625" defaultRowHeight="15.75" x14ac:dyDescent="0.25"/>
  <cols>
    <col min="1" max="1" width="3.28515625" style="1" customWidth="1"/>
    <col min="2" max="2" width="3.5703125" style="76" customWidth="1"/>
    <col min="3" max="3" width="62.42578125" style="1" customWidth="1"/>
    <col min="4" max="4" width="18.42578125" style="1" customWidth="1"/>
    <col min="5" max="5" width="12.42578125" style="1" customWidth="1"/>
    <col min="6" max="6" width="12.140625" style="1" customWidth="1"/>
    <col min="7" max="7" width="12.28515625" style="1" customWidth="1"/>
    <col min="8" max="8" width="8.42578125" style="1" customWidth="1"/>
    <col min="9" max="9" width="18.7109375" style="222" customWidth="1"/>
    <col min="10" max="10" width="15.5703125" style="1" customWidth="1"/>
    <col min="11" max="11" width="13.140625" style="1" customWidth="1"/>
    <col min="12" max="12" width="13.42578125" style="1" bestFit="1" customWidth="1"/>
    <col min="13" max="13" width="13.28515625" style="1" customWidth="1"/>
    <col min="14" max="14" width="16.42578125" style="1" customWidth="1"/>
    <col min="15" max="15" width="9.140625" style="1"/>
    <col min="16" max="16" width="10.7109375" style="1" bestFit="1" customWidth="1"/>
    <col min="17" max="16384" width="9.140625" style="1"/>
  </cols>
  <sheetData>
    <row r="1" spans="2:12" ht="18" customHeight="1" x14ac:dyDescent="0.25">
      <c r="B1" s="23" t="s">
        <v>133</v>
      </c>
      <c r="C1" s="26"/>
      <c r="D1" s="26"/>
      <c r="E1" s="26"/>
      <c r="F1" s="26"/>
      <c r="G1" s="26"/>
      <c r="H1" s="26"/>
      <c r="J1" s="2" t="str">
        <f>'2 Op_Statistics'!$Q$1</f>
        <v xml:space="preserve">RecycleSmart Base </v>
      </c>
    </row>
    <row r="2" spans="2:12" ht="18" customHeight="1" x14ac:dyDescent="0.25">
      <c r="B2" s="27" t="str">
        <f>'1 Gen_Info'!B2</f>
        <v xml:space="preserve">Proposer Name: </v>
      </c>
      <c r="C2" s="26"/>
      <c r="E2" s="26"/>
      <c r="F2" s="26"/>
      <c r="G2" s="26"/>
      <c r="H2" s="26"/>
      <c r="I2" s="1"/>
    </row>
    <row r="3" spans="2:12" ht="18" customHeight="1" x14ac:dyDescent="0.25">
      <c r="B3" s="555" t="s">
        <v>3</v>
      </c>
      <c r="C3" s="555"/>
      <c r="D3" s="555"/>
      <c r="E3" s="555"/>
      <c r="F3" s="555"/>
      <c r="G3" s="556"/>
      <c r="I3" s="1"/>
    </row>
    <row r="4" spans="2:12" ht="15.6" customHeight="1" x14ac:dyDescent="0.25">
      <c r="B4" s="223"/>
      <c r="C4" s="360"/>
      <c r="D4" s="360"/>
      <c r="E4" s="360"/>
      <c r="F4" s="561" t="s">
        <v>134</v>
      </c>
      <c r="G4" s="561"/>
      <c r="H4" s="561"/>
      <c r="I4" s="566" t="s">
        <v>626</v>
      </c>
      <c r="J4" s="566" t="s">
        <v>135</v>
      </c>
    </row>
    <row r="5" spans="2:12" ht="15.75" customHeight="1" x14ac:dyDescent="0.25">
      <c r="B5" s="569"/>
      <c r="C5" s="562"/>
      <c r="D5" s="562"/>
      <c r="E5" s="562"/>
      <c r="F5" s="560" t="s">
        <v>625</v>
      </c>
      <c r="G5" s="560"/>
      <c r="H5" s="560"/>
      <c r="I5" s="567"/>
      <c r="J5" s="567"/>
    </row>
    <row r="6" spans="2:12" ht="27" customHeight="1" x14ac:dyDescent="0.2">
      <c r="B6" s="570"/>
      <c r="C6" s="563"/>
      <c r="D6" s="563"/>
      <c r="E6" s="563"/>
      <c r="F6" s="224" t="s">
        <v>137</v>
      </c>
      <c r="G6" s="224" t="s">
        <v>138</v>
      </c>
      <c r="H6" s="224" t="s">
        <v>95</v>
      </c>
      <c r="I6" s="568"/>
      <c r="J6" s="568"/>
    </row>
    <row r="7" spans="2:12" x14ac:dyDescent="0.25">
      <c r="B7" s="225" t="s">
        <v>139</v>
      </c>
      <c r="C7" s="226"/>
      <c r="D7" s="226"/>
      <c r="E7" s="226"/>
      <c r="F7" s="227"/>
      <c r="G7" s="228"/>
      <c r="H7" s="228"/>
      <c r="I7" s="229"/>
      <c r="J7" s="230"/>
    </row>
    <row r="8" spans="2:12" x14ac:dyDescent="0.25">
      <c r="B8" s="231"/>
      <c r="C8" s="90" t="s">
        <v>140</v>
      </c>
      <c r="D8" s="232"/>
      <c r="E8" s="232"/>
      <c r="F8" s="232"/>
      <c r="G8" s="232"/>
      <c r="H8" s="232"/>
      <c r="I8" s="233"/>
      <c r="J8" s="232"/>
    </row>
    <row r="9" spans="2:12" ht="15.75" customHeight="1" x14ac:dyDescent="0.25">
      <c r="B9" s="89"/>
      <c r="C9" s="90" t="s">
        <v>375</v>
      </c>
      <c r="D9" s="44"/>
      <c r="E9" s="44"/>
      <c r="F9" s="271"/>
      <c r="G9" s="271"/>
      <c r="H9" s="232">
        <f>SUM(F9:G9)</f>
        <v>0</v>
      </c>
      <c r="I9" s="271"/>
      <c r="J9" s="235" t="str">
        <f>IF(H9=0,"N/A",I9/H9)</f>
        <v>N/A</v>
      </c>
    </row>
    <row r="10" spans="2:12" ht="15.75" customHeight="1" x14ac:dyDescent="0.25">
      <c r="B10" s="95"/>
      <c r="C10" s="90" t="s">
        <v>376</v>
      </c>
      <c r="D10" s="44"/>
      <c r="E10" s="44"/>
      <c r="F10" s="271"/>
      <c r="G10" s="271"/>
      <c r="H10" s="232">
        <f t="shared" ref="H10:H20" si="0">SUM(F10:G10)</f>
        <v>0</v>
      </c>
      <c r="I10" s="271"/>
      <c r="J10" s="235" t="str">
        <f t="shared" ref="J10:J20" si="1">IF(H10=0,"N/A",I10/H10)</f>
        <v>N/A</v>
      </c>
    </row>
    <row r="11" spans="2:12" ht="15.75" customHeight="1" x14ac:dyDescent="0.25">
      <c r="B11" s="95"/>
      <c r="C11" s="90" t="s">
        <v>394</v>
      </c>
      <c r="D11" s="44"/>
      <c r="E11" s="44"/>
      <c r="F11" s="271"/>
      <c r="G11" s="271"/>
      <c r="H11" s="232">
        <f t="shared" si="0"/>
        <v>0</v>
      </c>
      <c r="I11" s="271"/>
      <c r="J11" s="235" t="str">
        <f t="shared" si="1"/>
        <v>N/A</v>
      </c>
      <c r="L11" s="1" t="s">
        <v>20</v>
      </c>
    </row>
    <row r="12" spans="2:12" ht="15.75" customHeight="1" x14ac:dyDescent="0.25">
      <c r="B12" s="95"/>
      <c r="C12" s="90" t="s">
        <v>395</v>
      </c>
      <c r="D12" s="44"/>
      <c r="E12" s="44"/>
      <c r="F12" s="271"/>
      <c r="G12" s="271"/>
      <c r="H12" s="232">
        <f t="shared" si="0"/>
        <v>0</v>
      </c>
      <c r="I12" s="271"/>
      <c r="J12" s="235" t="str">
        <f t="shared" si="1"/>
        <v>N/A</v>
      </c>
    </row>
    <row r="13" spans="2:12" ht="15.75" customHeight="1" x14ac:dyDescent="0.25">
      <c r="B13" s="95"/>
      <c r="C13" s="90" t="s">
        <v>396</v>
      </c>
      <c r="D13" s="44"/>
      <c r="E13" s="44"/>
      <c r="F13" s="271"/>
      <c r="G13" s="271"/>
      <c r="H13" s="232">
        <f t="shared" si="0"/>
        <v>0</v>
      </c>
      <c r="I13" s="271"/>
      <c r="J13" s="235" t="str">
        <f t="shared" si="1"/>
        <v>N/A</v>
      </c>
    </row>
    <row r="14" spans="2:12" ht="15.75" customHeight="1" x14ac:dyDescent="0.25">
      <c r="B14" s="95"/>
      <c r="C14" s="90" t="s">
        <v>397</v>
      </c>
      <c r="D14" s="44"/>
      <c r="E14" s="44"/>
      <c r="F14" s="271"/>
      <c r="G14" s="271"/>
      <c r="H14" s="232">
        <f t="shared" si="0"/>
        <v>0</v>
      </c>
      <c r="I14" s="271"/>
      <c r="J14" s="235" t="str">
        <f t="shared" si="1"/>
        <v>N/A</v>
      </c>
    </row>
    <row r="15" spans="2:12" ht="15.75" customHeight="1" x14ac:dyDescent="0.25">
      <c r="B15" s="95"/>
      <c r="C15" s="90" t="s">
        <v>398</v>
      </c>
      <c r="D15" s="44"/>
      <c r="E15" s="44"/>
      <c r="F15" s="271"/>
      <c r="G15" s="271"/>
      <c r="H15" s="232">
        <f t="shared" si="0"/>
        <v>0</v>
      </c>
      <c r="I15" s="271"/>
      <c r="J15" s="235" t="str">
        <f t="shared" si="1"/>
        <v>N/A</v>
      </c>
    </row>
    <row r="16" spans="2:12" ht="15.75" customHeight="1" x14ac:dyDescent="0.25">
      <c r="B16" s="95"/>
      <c r="C16" s="90" t="s">
        <v>399</v>
      </c>
      <c r="D16" s="44"/>
      <c r="E16" s="44"/>
      <c r="F16" s="271"/>
      <c r="G16" s="271"/>
      <c r="H16" s="232">
        <f t="shared" si="0"/>
        <v>0</v>
      </c>
      <c r="I16" s="271"/>
      <c r="J16" s="235" t="str">
        <f t="shared" si="1"/>
        <v>N/A</v>
      </c>
    </row>
    <row r="17" spans="2:16" ht="15" customHeight="1" x14ac:dyDescent="0.25">
      <c r="B17" s="95"/>
      <c r="C17" s="90" t="s">
        <v>256</v>
      </c>
      <c r="D17" s="44"/>
      <c r="E17" s="44"/>
      <c r="F17" s="271"/>
      <c r="G17" s="271"/>
      <c r="H17" s="232">
        <f t="shared" si="0"/>
        <v>0</v>
      </c>
      <c r="I17" s="271"/>
      <c r="J17" s="235" t="str">
        <f t="shared" si="1"/>
        <v>N/A</v>
      </c>
    </row>
    <row r="18" spans="2:16" ht="15.75" customHeight="1" x14ac:dyDescent="0.25">
      <c r="B18" s="95"/>
      <c r="C18" s="90" t="s">
        <v>257</v>
      </c>
      <c r="D18" s="44"/>
      <c r="E18" s="44"/>
      <c r="F18" s="271"/>
      <c r="G18" s="271"/>
      <c r="H18" s="232">
        <f t="shared" si="0"/>
        <v>0</v>
      </c>
      <c r="I18" s="271"/>
      <c r="J18" s="235" t="str">
        <f t="shared" si="1"/>
        <v>N/A</v>
      </c>
    </row>
    <row r="19" spans="2:16" ht="15.75" customHeight="1" x14ac:dyDescent="0.25">
      <c r="B19" s="95"/>
      <c r="C19" s="90" t="s">
        <v>258</v>
      </c>
      <c r="D19" s="44"/>
      <c r="E19" s="44"/>
      <c r="F19" s="271"/>
      <c r="G19" s="271"/>
      <c r="H19" s="232">
        <f t="shared" si="0"/>
        <v>0</v>
      </c>
      <c r="I19" s="271"/>
      <c r="J19" s="235" t="str">
        <f t="shared" si="1"/>
        <v>N/A</v>
      </c>
      <c r="K19" s="3"/>
      <c r="L19" s="1" t="s">
        <v>20</v>
      </c>
    </row>
    <row r="20" spans="2:16" ht="15.75" customHeight="1" x14ac:dyDescent="0.25">
      <c r="B20" s="95"/>
      <c r="C20" s="90" t="s">
        <v>259</v>
      </c>
      <c r="D20" s="44"/>
      <c r="E20" s="44"/>
      <c r="F20" s="271"/>
      <c r="G20" s="271"/>
      <c r="H20" s="232">
        <f t="shared" si="0"/>
        <v>0</v>
      </c>
      <c r="I20" s="271"/>
      <c r="J20" s="235" t="str">
        <f t="shared" si="1"/>
        <v>N/A</v>
      </c>
      <c r="K20" s="3"/>
    </row>
    <row r="21" spans="2:16" ht="17.25" customHeight="1" x14ac:dyDescent="0.25">
      <c r="B21" s="95"/>
      <c r="C21" s="236" t="s">
        <v>141</v>
      </c>
      <c r="D21" s="232">
        <f t="shared" ref="D21" si="2">SUM(D9:D20)</f>
        <v>0</v>
      </c>
      <c r="E21" s="232">
        <f t="shared" ref="E21:G21" si="3">SUM(E9:E20)</f>
        <v>0</v>
      </c>
      <c r="F21" s="232">
        <f t="shared" si="3"/>
        <v>0</v>
      </c>
      <c r="G21" s="232">
        <f t="shared" si="3"/>
        <v>0</v>
      </c>
      <c r="H21" s="232">
        <f>SUM(H9:H20)</f>
        <v>0</v>
      </c>
      <c r="I21" s="305">
        <f>SUM(I9:I20)</f>
        <v>0</v>
      </c>
      <c r="J21" s="237"/>
    </row>
    <row r="22" spans="2:16" ht="17.25" customHeight="1" x14ac:dyDescent="0.25">
      <c r="B22" s="231"/>
      <c r="C22" s="90" t="s">
        <v>142</v>
      </c>
      <c r="D22" s="232"/>
      <c r="E22" s="232"/>
      <c r="F22" s="232"/>
      <c r="G22" s="232"/>
      <c r="H22" s="232"/>
      <c r="I22" s="238"/>
      <c r="J22" s="237"/>
    </row>
    <row r="23" spans="2:16" ht="15.75" customHeight="1" x14ac:dyDescent="0.25">
      <c r="B23" s="95"/>
      <c r="C23" s="239" t="s">
        <v>143</v>
      </c>
      <c r="D23" s="44"/>
      <c r="E23" s="44"/>
      <c r="F23" s="271"/>
      <c r="G23" s="234"/>
      <c r="H23" s="232">
        <f>SUM(F23:G23)</f>
        <v>0</v>
      </c>
      <c r="I23" s="272"/>
      <c r="J23" s="235" t="str">
        <f>IF(H23=0,"N/A",I23/H23)</f>
        <v>N/A</v>
      </c>
    </row>
    <row r="24" spans="2:16" ht="15.75" customHeight="1" x14ac:dyDescent="0.25">
      <c r="B24" s="95"/>
      <c r="C24" s="239" t="s">
        <v>144</v>
      </c>
      <c r="D24" s="44"/>
      <c r="E24" s="44"/>
      <c r="F24" s="271"/>
      <c r="G24" s="271"/>
      <c r="H24" s="232">
        <f t="shared" ref="H24:H26" si="4">SUM(F24:G24)</f>
        <v>0</v>
      </c>
      <c r="I24" s="272"/>
      <c r="J24" s="235" t="str">
        <f t="shared" ref="J24:J26" si="5">IF(H24=0,"N/A",I24/H24)</f>
        <v>N/A</v>
      </c>
      <c r="L24" s="1" t="s">
        <v>20</v>
      </c>
    </row>
    <row r="25" spans="2:16" ht="15.75" customHeight="1" x14ac:dyDescent="0.25">
      <c r="B25" s="95"/>
      <c r="C25" s="239" t="s">
        <v>145</v>
      </c>
      <c r="D25" s="44"/>
      <c r="E25" s="44"/>
      <c r="F25" s="271"/>
      <c r="G25" s="271"/>
      <c r="H25" s="232">
        <f t="shared" si="4"/>
        <v>0</v>
      </c>
      <c r="I25" s="273"/>
      <c r="J25" s="235" t="str">
        <f t="shared" si="5"/>
        <v>N/A</v>
      </c>
    </row>
    <row r="26" spans="2:16" ht="15.75" customHeight="1" x14ac:dyDescent="0.25">
      <c r="B26" s="95"/>
      <c r="C26" s="239" t="s">
        <v>130</v>
      </c>
      <c r="D26" s="44"/>
      <c r="E26" s="44"/>
      <c r="F26" s="234"/>
      <c r="G26" s="234"/>
      <c r="H26" s="232">
        <f t="shared" si="4"/>
        <v>0</v>
      </c>
      <c r="I26" s="240"/>
      <c r="J26" s="235" t="str">
        <f t="shared" si="5"/>
        <v>N/A</v>
      </c>
      <c r="K26" s="277" t="s">
        <v>20</v>
      </c>
    </row>
    <row r="27" spans="2:16" ht="17.25" customHeight="1" x14ac:dyDescent="0.25">
      <c r="B27" s="241"/>
      <c r="C27" s="236" t="s">
        <v>141</v>
      </c>
      <c r="D27" s="242">
        <f>SUM(D23:D26)</f>
        <v>0</v>
      </c>
      <c r="E27" s="242">
        <f t="shared" ref="E27:G27" si="6">SUM(E23:E26)</f>
        <v>0</v>
      </c>
      <c r="F27" s="242">
        <f>SUM(F23:F26)</f>
        <v>0</v>
      </c>
      <c r="G27" s="242">
        <f t="shared" si="6"/>
        <v>0</v>
      </c>
      <c r="H27" s="242">
        <f>SUM(H23:H26)</f>
        <v>0</v>
      </c>
      <c r="I27" s="276">
        <f>SUM(I23:I26)</f>
        <v>0</v>
      </c>
      <c r="J27" s="237"/>
    </row>
    <row r="28" spans="2:16" ht="17.25" customHeight="1" x14ac:dyDescent="0.25">
      <c r="B28" s="241"/>
      <c r="C28" s="236"/>
      <c r="D28" s="96"/>
      <c r="E28" s="96"/>
      <c r="F28" s="96"/>
      <c r="G28" s="96"/>
      <c r="H28" s="96"/>
      <c r="I28" s="343">
        <f>+I21+I27</f>
        <v>0</v>
      </c>
      <c r="J28" s="237"/>
      <c r="K28" s="139" t="s">
        <v>20</v>
      </c>
      <c r="M28" s="216" t="s">
        <v>20</v>
      </c>
      <c r="N28" s="277"/>
      <c r="P28" s="139"/>
    </row>
    <row r="29" spans="2:16" ht="17.25" customHeight="1" x14ac:dyDescent="0.25">
      <c r="B29" s="245" t="s">
        <v>146</v>
      </c>
      <c r="C29" s="246"/>
      <c r="D29" s="359" t="s">
        <v>297</v>
      </c>
      <c r="E29" s="559" t="s">
        <v>136</v>
      </c>
      <c r="F29" s="559"/>
      <c r="G29" s="560"/>
      <c r="H29" s="560"/>
      <c r="I29" s="564" t="s">
        <v>568</v>
      </c>
      <c r="J29" s="230"/>
    </row>
    <row r="30" spans="2:16" ht="38.25" customHeight="1" x14ac:dyDescent="0.25">
      <c r="B30" s="225"/>
      <c r="C30" s="246"/>
      <c r="D30" s="361" t="s">
        <v>137</v>
      </c>
      <c r="E30" s="361" t="s">
        <v>300</v>
      </c>
      <c r="F30" s="361" t="s">
        <v>298</v>
      </c>
      <c r="G30" s="361" t="s">
        <v>138</v>
      </c>
      <c r="H30" s="224" t="s">
        <v>95</v>
      </c>
      <c r="I30" s="565"/>
      <c r="J30" s="230"/>
    </row>
    <row r="31" spans="2:16" x14ac:dyDescent="0.25">
      <c r="B31" s="231"/>
      <c r="C31" s="90" t="s">
        <v>23</v>
      </c>
      <c r="D31" s="232"/>
      <c r="E31" s="232"/>
      <c r="F31" s="232"/>
      <c r="G31" s="232"/>
      <c r="H31" s="232"/>
      <c r="I31" s="238"/>
      <c r="J31" s="237"/>
    </row>
    <row r="32" spans="2:16" x14ac:dyDescent="0.25">
      <c r="B32" s="231"/>
      <c r="C32" s="260" t="s">
        <v>147</v>
      </c>
      <c r="D32" s="362">
        <v>8296</v>
      </c>
      <c r="E32" s="306"/>
      <c r="F32" s="306"/>
      <c r="G32" s="306"/>
      <c r="H32" s="232">
        <f>SUM(E32:G32)</f>
        <v>0</v>
      </c>
      <c r="I32" s="274"/>
      <c r="J32" s="235" t="str">
        <f>IF(H32=0,"N/A",I32/H32)</f>
        <v>N/A</v>
      </c>
    </row>
    <row r="33" spans="2:10" ht="15.75" customHeight="1" x14ac:dyDescent="0.25">
      <c r="B33" s="231"/>
      <c r="C33" s="260" t="s">
        <v>292</v>
      </c>
      <c r="D33" s="362">
        <v>40500</v>
      </c>
      <c r="E33" s="306"/>
      <c r="F33" s="306"/>
      <c r="G33" s="306"/>
      <c r="H33" s="232">
        <f t="shared" ref="H33:H42" si="7">SUM(E33:G33)</f>
        <v>0</v>
      </c>
      <c r="I33" s="274"/>
      <c r="J33" s="235" t="str">
        <f t="shared" ref="J33:J43" si="8">IF(H33=0,"N/A",I33/H33)</f>
        <v>N/A</v>
      </c>
    </row>
    <row r="34" spans="2:10" ht="15.75" customHeight="1" x14ac:dyDescent="0.25">
      <c r="B34" s="231"/>
      <c r="C34" s="260" t="s">
        <v>148</v>
      </c>
      <c r="D34" s="362">
        <v>17476</v>
      </c>
      <c r="E34" s="306"/>
      <c r="F34" s="306"/>
      <c r="G34" s="306"/>
      <c r="H34" s="232">
        <f t="shared" si="7"/>
        <v>0</v>
      </c>
      <c r="I34" s="274"/>
      <c r="J34" s="235" t="str">
        <f t="shared" si="8"/>
        <v>N/A</v>
      </c>
    </row>
    <row r="35" spans="2:10" ht="15.75" customHeight="1" x14ac:dyDescent="0.25">
      <c r="B35" s="231"/>
      <c r="C35" s="260" t="s">
        <v>149</v>
      </c>
      <c r="D35" s="362">
        <v>3606</v>
      </c>
      <c r="E35" s="306"/>
      <c r="F35" s="306"/>
      <c r="G35" s="306"/>
      <c r="H35" s="232">
        <f t="shared" si="7"/>
        <v>0</v>
      </c>
      <c r="I35" s="274"/>
      <c r="J35" s="235" t="str">
        <f t="shared" si="8"/>
        <v>N/A</v>
      </c>
    </row>
    <row r="36" spans="2:10" ht="15.75" customHeight="1" x14ac:dyDescent="0.25">
      <c r="B36" s="231"/>
      <c r="C36" s="260" t="s">
        <v>150</v>
      </c>
      <c r="D36" s="362">
        <v>1142</v>
      </c>
      <c r="E36" s="306"/>
      <c r="F36" s="306"/>
      <c r="G36" s="306"/>
      <c r="H36" s="232">
        <f t="shared" si="7"/>
        <v>0</v>
      </c>
      <c r="I36" s="274"/>
      <c r="J36" s="235" t="str">
        <f t="shared" si="8"/>
        <v>N/A</v>
      </c>
    </row>
    <row r="37" spans="2:10" ht="15.75" customHeight="1" x14ac:dyDescent="0.25">
      <c r="B37" s="231"/>
      <c r="C37" s="260" t="s">
        <v>151</v>
      </c>
      <c r="D37" s="362">
        <v>54454</v>
      </c>
      <c r="E37" s="306"/>
      <c r="F37" s="306"/>
      <c r="G37" s="306"/>
      <c r="H37" s="232">
        <f t="shared" si="7"/>
        <v>0</v>
      </c>
      <c r="I37" s="274"/>
      <c r="J37" s="235" t="str">
        <f t="shared" si="8"/>
        <v>N/A</v>
      </c>
    </row>
    <row r="38" spans="2:10" ht="15.75" customHeight="1" x14ac:dyDescent="0.25">
      <c r="B38" s="231"/>
      <c r="C38" s="260" t="s">
        <v>152</v>
      </c>
      <c r="D38" s="362">
        <v>13945</v>
      </c>
      <c r="E38" s="306"/>
      <c r="F38" s="306"/>
      <c r="G38" s="306"/>
      <c r="H38" s="232">
        <f t="shared" si="7"/>
        <v>0</v>
      </c>
      <c r="I38" s="274"/>
      <c r="J38" s="235" t="str">
        <f t="shared" si="8"/>
        <v>N/A</v>
      </c>
    </row>
    <row r="39" spans="2:10" ht="15.75" customHeight="1" x14ac:dyDescent="0.25">
      <c r="B39" s="231"/>
      <c r="C39" s="260" t="s">
        <v>153</v>
      </c>
      <c r="D39" s="362"/>
      <c r="E39" s="306"/>
      <c r="F39" s="306"/>
      <c r="G39" s="306"/>
      <c r="H39" s="232">
        <f t="shared" si="7"/>
        <v>0</v>
      </c>
      <c r="I39" s="274"/>
      <c r="J39" s="235" t="str">
        <f t="shared" si="8"/>
        <v>N/A</v>
      </c>
    </row>
    <row r="40" spans="2:10" ht="15.75" customHeight="1" x14ac:dyDescent="0.25">
      <c r="B40" s="231"/>
      <c r="C40" s="260" t="s">
        <v>154</v>
      </c>
      <c r="D40" s="362">
        <v>4333</v>
      </c>
      <c r="E40" s="306"/>
      <c r="F40" s="306"/>
      <c r="G40" s="306"/>
      <c r="H40" s="232">
        <f t="shared" si="7"/>
        <v>0</v>
      </c>
      <c r="I40" s="274"/>
      <c r="J40" s="235" t="str">
        <f t="shared" si="8"/>
        <v>N/A</v>
      </c>
    </row>
    <row r="41" spans="2:10" ht="15.75" customHeight="1" x14ac:dyDescent="0.25">
      <c r="B41" s="231"/>
      <c r="C41" s="260" t="s">
        <v>155</v>
      </c>
      <c r="D41" s="362">
        <v>50710</v>
      </c>
      <c r="E41" s="306"/>
      <c r="F41" s="306"/>
      <c r="G41" s="306"/>
      <c r="H41" s="232">
        <f t="shared" si="7"/>
        <v>0</v>
      </c>
      <c r="I41" s="274"/>
      <c r="J41" s="235" t="str">
        <f t="shared" si="8"/>
        <v>N/A</v>
      </c>
    </row>
    <row r="42" spans="2:10" ht="15.75" customHeight="1" x14ac:dyDescent="0.25">
      <c r="B42" s="231"/>
      <c r="C42" s="260" t="s">
        <v>156</v>
      </c>
      <c r="D42" s="362">
        <v>20201</v>
      </c>
      <c r="E42" s="306"/>
      <c r="F42" s="306"/>
      <c r="G42" s="306"/>
      <c r="H42" s="232">
        <f t="shared" si="7"/>
        <v>0</v>
      </c>
      <c r="I42" s="274"/>
      <c r="J42" s="235" t="str">
        <f t="shared" si="8"/>
        <v>N/A</v>
      </c>
    </row>
    <row r="43" spans="2:10" ht="15.75" customHeight="1" x14ac:dyDescent="0.25">
      <c r="B43" s="231"/>
      <c r="C43" s="260" t="s">
        <v>321</v>
      </c>
      <c r="D43" s="362">
        <v>0</v>
      </c>
      <c r="E43" s="306"/>
      <c r="F43" s="306"/>
      <c r="G43" s="306"/>
      <c r="H43" s="232">
        <f t="shared" ref="H43" si="9">SUM(E43:G43)</f>
        <v>0</v>
      </c>
      <c r="I43" s="274"/>
      <c r="J43" s="235" t="str">
        <f t="shared" si="8"/>
        <v>N/A</v>
      </c>
    </row>
    <row r="44" spans="2:10" ht="15.75" customHeight="1" x14ac:dyDescent="0.25">
      <c r="B44" s="231"/>
      <c r="C44" s="260" t="s">
        <v>322</v>
      </c>
      <c r="D44" s="362">
        <v>907</v>
      </c>
      <c r="E44" s="306"/>
      <c r="F44" s="306"/>
      <c r="G44" s="306"/>
      <c r="H44" s="232">
        <f>SUM(E44:G44)</f>
        <v>0</v>
      </c>
      <c r="I44" s="274"/>
      <c r="J44" s="235" t="str">
        <f>IF(H44=0,"N/A",I44/H44)</f>
        <v>N/A</v>
      </c>
    </row>
    <row r="45" spans="2:10" ht="15.75" customHeight="1" x14ac:dyDescent="0.25">
      <c r="B45" s="231"/>
      <c r="C45" s="260" t="s">
        <v>372</v>
      </c>
      <c r="D45" s="362">
        <v>0</v>
      </c>
      <c r="E45" s="306"/>
      <c r="F45" s="306"/>
      <c r="G45" s="306"/>
      <c r="H45" s="232">
        <f>SUM(E45:G45)</f>
        <v>0</v>
      </c>
      <c r="I45" s="274"/>
      <c r="J45" s="235" t="str">
        <f>IF(H45=0,"N/A",I45/H45)</f>
        <v>N/A</v>
      </c>
    </row>
    <row r="46" spans="2:10" ht="17.25" customHeight="1" x14ac:dyDescent="0.25">
      <c r="B46" s="231"/>
      <c r="C46" s="236" t="s">
        <v>141</v>
      </c>
      <c r="D46" s="362">
        <f>SUM(D32:D45)</f>
        <v>215570</v>
      </c>
      <c r="E46" s="232">
        <f>SUM(E32:E45)</f>
        <v>0</v>
      </c>
      <c r="F46" s="232">
        <f t="shared" ref="F46:H46" si="10">SUM(F32:F45)</f>
        <v>0</v>
      </c>
      <c r="G46" s="232">
        <f>SUM(G32:G45)</f>
        <v>0</v>
      </c>
      <c r="H46" s="232">
        <f t="shared" si="10"/>
        <v>0</v>
      </c>
      <c r="I46" s="366">
        <f>SUM(I32:I45)</f>
        <v>0</v>
      </c>
      <c r="J46" s="237"/>
    </row>
    <row r="47" spans="2:10" ht="15.75" customHeight="1" x14ac:dyDescent="0.25">
      <c r="B47" s="231"/>
      <c r="C47" s="90" t="s">
        <v>24</v>
      </c>
      <c r="D47" s="362"/>
      <c r="E47" s="232"/>
      <c r="F47" s="232"/>
      <c r="G47" s="232"/>
      <c r="H47" s="232"/>
      <c r="I47" s="238"/>
      <c r="J47" s="237"/>
    </row>
    <row r="48" spans="2:10" ht="15.75" customHeight="1" x14ac:dyDescent="0.25">
      <c r="B48" s="231"/>
      <c r="C48" s="260" t="s">
        <v>301</v>
      </c>
      <c r="D48" s="362">
        <v>531</v>
      </c>
      <c r="E48" s="307"/>
      <c r="F48" s="307"/>
      <c r="G48" s="307"/>
      <c r="H48" s="232">
        <f>SUM(E48:G48)</f>
        <v>0</v>
      </c>
      <c r="I48" s="275"/>
      <c r="J48" s="235" t="str">
        <f>IF(H48=0,"N/A",I48/H48)</f>
        <v>N/A</v>
      </c>
    </row>
    <row r="49" spans="2:10" ht="15.75" customHeight="1" x14ac:dyDescent="0.25">
      <c r="B49" s="231"/>
      <c r="C49" s="260" t="s">
        <v>302</v>
      </c>
      <c r="D49" s="362">
        <v>985</v>
      </c>
      <c r="E49" s="307"/>
      <c r="F49" s="307"/>
      <c r="G49" s="307"/>
      <c r="H49" s="232">
        <f>SUM(E49:G49)</f>
        <v>0</v>
      </c>
      <c r="I49" s="275"/>
      <c r="J49" s="235" t="str">
        <f t="shared" ref="J49:J69" si="11">IF(H49=0,"N/A",I49/H49)</f>
        <v>N/A</v>
      </c>
    </row>
    <row r="50" spans="2:10" ht="15.75" customHeight="1" x14ac:dyDescent="0.25">
      <c r="B50" s="231"/>
      <c r="C50" s="260" t="s">
        <v>303</v>
      </c>
      <c r="D50" s="362">
        <v>408</v>
      </c>
      <c r="E50" s="307"/>
      <c r="F50" s="307"/>
      <c r="G50" s="307"/>
      <c r="H50" s="232">
        <f t="shared" ref="H50:H54" si="12">SUM(E50:G50)</f>
        <v>0</v>
      </c>
      <c r="I50" s="275"/>
      <c r="J50" s="235" t="str">
        <f t="shared" si="11"/>
        <v>N/A</v>
      </c>
    </row>
    <row r="51" spans="2:10" ht="15.75" customHeight="1" x14ac:dyDescent="0.25">
      <c r="B51" s="231"/>
      <c r="C51" s="260" t="s">
        <v>304</v>
      </c>
      <c r="D51" s="362">
        <v>427</v>
      </c>
      <c r="E51" s="307"/>
      <c r="F51" s="307"/>
      <c r="G51" s="307"/>
      <c r="H51" s="232">
        <f>SUM(E51:G51)</f>
        <v>0</v>
      </c>
      <c r="I51" s="275"/>
      <c r="J51" s="235" t="str">
        <f t="shared" si="11"/>
        <v>N/A</v>
      </c>
    </row>
    <row r="52" spans="2:10" ht="15.75" customHeight="1" x14ac:dyDescent="0.25">
      <c r="B52" s="231"/>
      <c r="C52" s="260" t="s">
        <v>305</v>
      </c>
      <c r="D52" s="362">
        <v>9</v>
      </c>
      <c r="E52" s="307"/>
      <c r="F52" s="307"/>
      <c r="G52" s="307"/>
      <c r="H52" s="232">
        <f>SUM(E52:G52)</f>
        <v>0</v>
      </c>
      <c r="I52" s="275"/>
      <c r="J52" s="235" t="str">
        <f t="shared" si="11"/>
        <v>N/A</v>
      </c>
    </row>
    <row r="53" spans="2:10" ht="15.75" customHeight="1" x14ac:dyDescent="0.25">
      <c r="B53" s="231"/>
      <c r="C53" s="260" t="s">
        <v>306</v>
      </c>
      <c r="D53" s="362">
        <v>28</v>
      </c>
      <c r="E53" s="307"/>
      <c r="F53" s="307"/>
      <c r="G53" s="307"/>
      <c r="H53" s="232">
        <f>SUM(E53:G53)</f>
        <v>0</v>
      </c>
      <c r="I53" s="275"/>
      <c r="J53" s="235" t="str">
        <f t="shared" si="11"/>
        <v>N/A</v>
      </c>
    </row>
    <row r="54" spans="2:10" ht="15.75" customHeight="1" x14ac:dyDescent="0.25">
      <c r="B54" s="231"/>
      <c r="C54" s="260" t="s">
        <v>307</v>
      </c>
      <c r="D54" s="362">
        <v>25</v>
      </c>
      <c r="E54" s="307"/>
      <c r="F54" s="307"/>
      <c r="G54" s="307"/>
      <c r="H54" s="232">
        <f t="shared" si="12"/>
        <v>0</v>
      </c>
      <c r="I54" s="275"/>
      <c r="J54" s="235" t="str">
        <f t="shared" si="11"/>
        <v>N/A</v>
      </c>
    </row>
    <row r="55" spans="2:10" ht="15.75" customHeight="1" x14ac:dyDescent="0.25">
      <c r="B55" s="231"/>
      <c r="C55" s="260" t="s">
        <v>308</v>
      </c>
      <c r="D55" s="362">
        <v>265</v>
      </c>
      <c r="E55" s="307"/>
      <c r="F55" s="307"/>
      <c r="G55" s="307"/>
      <c r="H55" s="232">
        <f>SUM(E55:G55)</f>
        <v>0</v>
      </c>
      <c r="I55" s="275"/>
      <c r="J55" s="235" t="str">
        <f t="shared" si="11"/>
        <v>N/A</v>
      </c>
    </row>
    <row r="56" spans="2:10" ht="15.75" customHeight="1" x14ac:dyDescent="0.25">
      <c r="B56" s="231"/>
      <c r="C56" s="260" t="s">
        <v>309</v>
      </c>
      <c r="D56" s="362">
        <v>662</v>
      </c>
      <c r="E56" s="307"/>
      <c r="F56" s="307"/>
      <c r="G56" s="307"/>
      <c r="H56" s="232">
        <f t="shared" ref="H56:H61" si="13">SUM(E56:G56)</f>
        <v>0</v>
      </c>
      <c r="I56" s="275"/>
      <c r="J56" s="235" t="str">
        <f t="shared" si="11"/>
        <v>N/A</v>
      </c>
    </row>
    <row r="57" spans="2:10" ht="15.75" customHeight="1" x14ac:dyDescent="0.25">
      <c r="B57" s="231"/>
      <c r="C57" s="260" t="s">
        <v>310</v>
      </c>
      <c r="D57" s="362">
        <v>378</v>
      </c>
      <c r="E57" s="307"/>
      <c r="F57" s="307"/>
      <c r="G57" s="307"/>
      <c r="H57" s="232">
        <f t="shared" si="13"/>
        <v>0</v>
      </c>
      <c r="I57" s="275"/>
      <c r="J57" s="235" t="str">
        <f t="shared" si="11"/>
        <v>N/A</v>
      </c>
    </row>
    <row r="58" spans="2:10" ht="15.75" customHeight="1" x14ac:dyDescent="0.25">
      <c r="B58" s="231"/>
      <c r="C58" s="260" t="s">
        <v>311</v>
      </c>
      <c r="D58" s="362">
        <v>516</v>
      </c>
      <c r="E58" s="307"/>
      <c r="F58" s="307"/>
      <c r="G58" s="307"/>
      <c r="H58" s="232">
        <f t="shared" si="13"/>
        <v>0</v>
      </c>
      <c r="I58" s="275"/>
      <c r="J58" s="235" t="str">
        <f t="shared" si="11"/>
        <v>N/A</v>
      </c>
    </row>
    <row r="59" spans="2:10" ht="15.75" customHeight="1" x14ac:dyDescent="0.25">
      <c r="B59" s="231"/>
      <c r="C59" s="260" t="s">
        <v>312</v>
      </c>
      <c r="D59" s="362">
        <v>7</v>
      </c>
      <c r="E59" s="307"/>
      <c r="F59" s="307"/>
      <c r="G59" s="307"/>
      <c r="H59" s="232">
        <f t="shared" si="13"/>
        <v>0</v>
      </c>
      <c r="I59" s="275"/>
      <c r="J59" s="235" t="str">
        <f t="shared" si="11"/>
        <v>N/A</v>
      </c>
    </row>
    <row r="60" spans="2:10" ht="15.75" customHeight="1" x14ac:dyDescent="0.25">
      <c r="B60" s="248"/>
      <c r="C60" s="260" t="s">
        <v>313</v>
      </c>
      <c r="D60" s="362">
        <v>41</v>
      </c>
      <c r="E60" s="307"/>
      <c r="F60" s="307"/>
      <c r="G60" s="307"/>
      <c r="H60" s="232">
        <f t="shared" si="13"/>
        <v>0</v>
      </c>
      <c r="I60" s="275"/>
      <c r="J60" s="235" t="str">
        <f t="shared" si="11"/>
        <v>N/A</v>
      </c>
    </row>
    <row r="61" spans="2:10" ht="15.75" customHeight="1" x14ac:dyDescent="0.25">
      <c r="B61" s="248"/>
      <c r="C61" s="260" t="s">
        <v>314</v>
      </c>
      <c r="D61" s="362">
        <v>40</v>
      </c>
      <c r="E61" s="307"/>
      <c r="F61" s="307"/>
      <c r="G61" s="307"/>
      <c r="H61" s="232">
        <f t="shared" si="13"/>
        <v>0</v>
      </c>
      <c r="I61" s="275"/>
      <c r="J61" s="235" t="str">
        <f t="shared" si="11"/>
        <v>N/A</v>
      </c>
    </row>
    <row r="62" spans="2:10" ht="15.75" customHeight="1" x14ac:dyDescent="0.25">
      <c r="B62" s="231"/>
      <c r="C62" s="260" t="s">
        <v>315</v>
      </c>
      <c r="D62" s="362"/>
      <c r="E62" s="307"/>
      <c r="F62" s="307"/>
      <c r="G62" s="307"/>
      <c r="H62" s="232">
        <f>SUM(E62:G62)</f>
        <v>0</v>
      </c>
      <c r="I62" s="275"/>
      <c r="J62" s="235" t="str">
        <f t="shared" si="11"/>
        <v>N/A</v>
      </c>
    </row>
    <row r="63" spans="2:10" ht="15.75" customHeight="1" x14ac:dyDescent="0.25">
      <c r="B63" s="231"/>
      <c r="C63" s="260" t="s">
        <v>316</v>
      </c>
      <c r="D63" s="362"/>
      <c r="E63" s="307"/>
      <c r="F63" s="307"/>
      <c r="G63" s="307"/>
      <c r="H63" s="232">
        <f>SUM(E63:G63)</f>
        <v>0</v>
      </c>
      <c r="I63" s="275"/>
      <c r="J63" s="235" t="str">
        <f t="shared" si="11"/>
        <v>N/A</v>
      </c>
    </row>
    <row r="64" spans="2:10" ht="15.75" customHeight="1" x14ac:dyDescent="0.25">
      <c r="B64" s="231"/>
      <c r="C64" s="260" t="s">
        <v>317</v>
      </c>
      <c r="D64" s="362"/>
      <c r="E64" s="307"/>
      <c r="F64" s="307"/>
      <c r="G64" s="307"/>
      <c r="H64" s="232">
        <f t="shared" ref="H64" si="14">SUM(E64:G64)</f>
        <v>0</v>
      </c>
      <c r="I64" s="275"/>
      <c r="J64" s="235" t="str">
        <f t="shared" si="11"/>
        <v>N/A</v>
      </c>
    </row>
    <row r="65" spans="2:10" ht="15.75" customHeight="1" x14ac:dyDescent="0.25">
      <c r="B65" s="231"/>
      <c r="C65" s="260" t="s">
        <v>318</v>
      </c>
      <c r="D65" s="362"/>
      <c r="E65" s="307"/>
      <c r="F65" s="307"/>
      <c r="G65" s="307"/>
      <c r="H65" s="232">
        <f>SUM(E65:G65)</f>
        <v>0</v>
      </c>
      <c r="I65" s="275"/>
      <c r="J65" s="235" t="str">
        <f t="shared" si="11"/>
        <v>N/A</v>
      </c>
    </row>
    <row r="66" spans="2:10" ht="15.75" customHeight="1" x14ac:dyDescent="0.25">
      <c r="B66" s="231"/>
      <c r="C66" s="260" t="s">
        <v>319</v>
      </c>
      <c r="D66" s="362"/>
      <c r="E66" s="307"/>
      <c r="F66" s="307"/>
      <c r="G66" s="307"/>
      <c r="H66" s="232">
        <f>SUM(E66:G66)</f>
        <v>0</v>
      </c>
      <c r="I66" s="275"/>
      <c r="J66" s="235" t="str">
        <f t="shared" si="11"/>
        <v>N/A</v>
      </c>
    </row>
    <row r="67" spans="2:10" ht="15.75" customHeight="1" x14ac:dyDescent="0.25">
      <c r="B67" s="231"/>
      <c r="C67" s="260" t="s">
        <v>320</v>
      </c>
      <c r="D67" s="362"/>
      <c r="E67" s="307"/>
      <c r="F67" s="307"/>
      <c r="G67" s="307"/>
      <c r="H67" s="232">
        <f>SUM(E67:G67)</f>
        <v>0</v>
      </c>
      <c r="I67" s="275"/>
      <c r="J67" s="235" t="str">
        <f t="shared" si="11"/>
        <v>N/A</v>
      </c>
    </row>
    <row r="68" spans="2:10" ht="15.75" customHeight="1" x14ac:dyDescent="0.25">
      <c r="B68" s="231"/>
      <c r="C68" s="260" t="s">
        <v>323</v>
      </c>
      <c r="D68" s="362">
        <v>54</v>
      </c>
      <c r="E68" s="307"/>
      <c r="F68" s="307"/>
      <c r="G68" s="307"/>
      <c r="H68" s="232">
        <f>SUM(E68:G68)</f>
        <v>0</v>
      </c>
      <c r="I68" s="275"/>
      <c r="J68" s="235" t="str">
        <f t="shared" si="11"/>
        <v>N/A</v>
      </c>
    </row>
    <row r="69" spans="2:10" ht="15.75" customHeight="1" x14ac:dyDescent="0.25">
      <c r="B69" s="231"/>
      <c r="C69" s="260" t="s">
        <v>324</v>
      </c>
      <c r="D69" s="362">
        <v>102</v>
      </c>
      <c r="E69" s="307"/>
      <c r="F69" s="307"/>
      <c r="G69" s="307"/>
      <c r="H69" s="232">
        <f t="shared" ref="H69" si="15">SUM(E69:G69)</f>
        <v>0</v>
      </c>
      <c r="I69" s="275"/>
      <c r="J69" s="235" t="str">
        <f t="shared" si="11"/>
        <v>N/A</v>
      </c>
    </row>
    <row r="70" spans="2:10" ht="17.25" customHeight="1" x14ac:dyDescent="0.25">
      <c r="B70" s="248"/>
      <c r="C70" s="236" t="s">
        <v>141</v>
      </c>
      <c r="D70" s="362">
        <f>SUM(D48:D69)</f>
        <v>4478</v>
      </c>
      <c r="E70" s="232">
        <f t="shared" ref="E70:I70" si="16">SUM(E48:E69)</f>
        <v>0</v>
      </c>
      <c r="F70" s="232">
        <f t="shared" si="16"/>
        <v>0</v>
      </c>
      <c r="G70" s="232">
        <f t="shared" si="16"/>
        <v>0</v>
      </c>
      <c r="H70" s="232">
        <f t="shared" si="16"/>
        <v>0</v>
      </c>
      <c r="I70" s="358">
        <f t="shared" si="16"/>
        <v>0</v>
      </c>
      <c r="J70" s="237"/>
    </row>
    <row r="71" spans="2:10" ht="17.25" customHeight="1" x14ac:dyDescent="0.25">
      <c r="B71" s="248"/>
      <c r="C71" s="236"/>
      <c r="D71" s="362"/>
      <c r="E71" s="308"/>
      <c r="F71" s="308"/>
      <c r="G71" s="308"/>
      <c r="H71" s="232"/>
      <c r="I71" s="279"/>
      <c r="J71" s="237"/>
    </row>
    <row r="72" spans="2:10" ht="17.25" customHeight="1" x14ac:dyDescent="0.25">
      <c r="B72" s="248"/>
      <c r="C72" s="90" t="s">
        <v>377</v>
      </c>
      <c r="D72" s="362"/>
      <c r="E72" s="308"/>
      <c r="F72" s="308"/>
      <c r="G72" s="308"/>
      <c r="H72" s="232"/>
      <c r="I72" s="279"/>
      <c r="J72" s="237"/>
    </row>
    <row r="73" spans="2:10" ht="17.25" customHeight="1" x14ac:dyDescent="0.25">
      <c r="B73" s="248"/>
      <c r="C73" s="260" t="s">
        <v>378</v>
      </c>
      <c r="D73" s="308">
        <v>6</v>
      </c>
      <c r="E73" s="307"/>
      <c r="F73" s="307"/>
      <c r="G73" s="307"/>
      <c r="H73" s="232">
        <f>SUM(E73:G73)</f>
        <v>0</v>
      </c>
      <c r="I73" s="307"/>
      <c r="J73" s="235" t="str">
        <f>IF(H73=0,"N/A",I73/H73)</f>
        <v>N/A</v>
      </c>
    </row>
    <row r="74" spans="2:10" ht="17.25" customHeight="1" x14ac:dyDescent="0.25">
      <c r="B74" s="248"/>
      <c r="C74" s="260" t="s">
        <v>379</v>
      </c>
      <c r="D74" s="44"/>
      <c r="E74" s="44"/>
      <c r="F74" s="44"/>
      <c r="G74" s="44"/>
      <c r="H74" s="232">
        <f t="shared" ref="H74:H88" si="17">SUM(E74:G74)</f>
        <v>0</v>
      </c>
      <c r="I74" s="44"/>
      <c r="J74" s="235" t="str">
        <f t="shared" ref="J74:J88" si="18">IF(H74=0,"N/A",I74/H74)</f>
        <v>N/A</v>
      </c>
    </row>
    <row r="75" spans="2:10" ht="17.25" customHeight="1" x14ac:dyDescent="0.25">
      <c r="B75" s="248"/>
      <c r="C75" s="260" t="s">
        <v>380</v>
      </c>
      <c r="D75" s="44"/>
      <c r="E75" s="44"/>
      <c r="F75" s="44"/>
      <c r="G75" s="44"/>
      <c r="H75" s="232">
        <f t="shared" si="17"/>
        <v>0</v>
      </c>
      <c r="I75" s="44"/>
      <c r="J75" s="235" t="str">
        <f t="shared" si="18"/>
        <v>N/A</v>
      </c>
    </row>
    <row r="76" spans="2:10" ht="17.25" customHeight="1" x14ac:dyDescent="0.25">
      <c r="B76" s="248"/>
      <c r="C76" s="260" t="s">
        <v>381</v>
      </c>
      <c r="D76" s="44"/>
      <c r="E76" s="44"/>
      <c r="F76" s="44"/>
      <c r="G76" s="44"/>
      <c r="H76" s="232">
        <f t="shared" si="17"/>
        <v>0</v>
      </c>
      <c r="I76" s="44"/>
      <c r="J76" s="235" t="str">
        <f t="shared" si="18"/>
        <v>N/A</v>
      </c>
    </row>
    <row r="77" spans="2:10" ht="17.25" customHeight="1" x14ac:dyDescent="0.25">
      <c r="B77" s="248"/>
      <c r="C77" s="260" t="s">
        <v>382</v>
      </c>
      <c r="D77" s="44"/>
      <c r="E77" s="44"/>
      <c r="F77" s="44"/>
      <c r="G77" s="44"/>
      <c r="H77" s="232">
        <f t="shared" si="17"/>
        <v>0</v>
      </c>
      <c r="I77" s="44"/>
      <c r="J77" s="235" t="str">
        <f t="shared" si="18"/>
        <v>N/A</v>
      </c>
    </row>
    <row r="78" spans="2:10" ht="17.25" customHeight="1" x14ac:dyDescent="0.25">
      <c r="B78" s="248"/>
      <c r="C78" s="260" t="s">
        <v>383</v>
      </c>
      <c r="D78" s="44"/>
      <c r="E78" s="44"/>
      <c r="F78" s="44"/>
      <c r="G78" s="44"/>
      <c r="H78" s="232">
        <f t="shared" si="17"/>
        <v>0</v>
      </c>
      <c r="I78" s="44"/>
      <c r="J78" s="235" t="str">
        <f t="shared" si="18"/>
        <v>N/A</v>
      </c>
    </row>
    <row r="79" spans="2:10" ht="17.25" customHeight="1" x14ac:dyDescent="0.25">
      <c r="B79" s="248"/>
      <c r="C79" s="260" t="s">
        <v>384</v>
      </c>
      <c r="D79" s="308">
        <v>24</v>
      </c>
      <c r="E79" s="307"/>
      <c r="F79" s="307"/>
      <c r="G79" s="307"/>
      <c r="H79" s="232">
        <f t="shared" si="17"/>
        <v>0</v>
      </c>
      <c r="I79" s="275"/>
      <c r="J79" s="235" t="str">
        <f t="shared" si="18"/>
        <v>N/A</v>
      </c>
    </row>
    <row r="80" spans="2:10" ht="17.25" customHeight="1" x14ac:dyDescent="0.25">
      <c r="B80" s="248"/>
      <c r="C80" s="260" t="s">
        <v>385</v>
      </c>
      <c r="D80" s="308">
        <v>3</v>
      </c>
      <c r="E80" s="307"/>
      <c r="F80" s="307"/>
      <c r="G80" s="307"/>
      <c r="H80" s="232">
        <f t="shared" si="17"/>
        <v>0</v>
      </c>
      <c r="I80" s="275"/>
      <c r="J80" s="235" t="str">
        <f t="shared" si="18"/>
        <v>N/A</v>
      </c>
    </row>
    <row r="81" spans="2:10" ht="17.25" customHeight="1" x14ac:dyDescent="0.25">
      <c r="B81" s="248"/>
      <c r="C81" s="260" t="s">
        <v>386</v>
      </c>
      <c r="D81" s="308">
        <v>1</v>
      </c>
      <c r="E81" s="307"/>
      <c r="F81" s="307"/>
      <c r="G81" s="307"/>
      <c r="H81" s="232">
        <f t="shared" si="17"/>
        <v>0</v>
      </c>
      <c r="I81" s="275"/>
      <c r="J81" s="235" t="str">
        <f t="shared" si="18"/>
        <v>N/A</v>
      </c>
    </row>
    <row r="82" spans="2:10" ht="17.25" customHeight="1" x14ac:dyDescent="0.25">
      <c r="B82" s="248"/>
      <c r="C82" s="260" t="s">
        <v>387</v>
      </c>
      <c r="D82" s="308">
        <v>9</v>
      </c>
      <c r="E82" s="307"/>
      <c r="F82" s="307"/>
      <c r="G82" s="307"/>
      <c r="H82" s="232">
        <f t="shared" si="17"/>
        <v>0</v>
      </c>
      <c r="I82" s="275"/>
      <c r="J82" s="235" t="str">
        <f t="shared" si="18"/>
        <v>N/A</v>
      </c>
    </row>
    <row r="83" spans="2:10" ht="17.25" customHeight="1" x14ac:dyDescent="0.25">
      <c r="B83" s="248"/>
      <c r="C83" s="260" t="s">
        <v>388</v>
      </c>
      <c r="D83" s="308">
        <v>1</v>
      </c>
      <c r="E83" s="307"/>
      <c r="F83" s="307"/>
      <c r="G83" s="307"/>
      <c r="H83" s="232">
        <f t="shared" si="17"/>
        <v>0</v>
      </c>
      <c r="I83" s="275"/>
      <c r="J83" s="235" t="str">
        <f t="shared" si="18"/>
        <v>N/A</v>
      </c>
    </row>
    <row r="84" spans="2:10" ht="17.25" customHeight="1" x14ac:dyDescent="0.25">
      <c r="B84" s="248"/>
      <c r="C84" s="260" t="s">
        <v>389</v>
      </c>
      <c r="D84" s="308">
        <v>82</v>
      </c>
      <c r="E84" s="307"/>
      <c r="F84" s="307"/>
      <c r="G84" s="307"/>
      <c r="H84" s="232">
        <f t="shared" si="17"/>
        <v>0</v>
      </c>
      <c r="I84" s="275"/>
      <c r="J84" s="235" t="str">
        <f t="shared" si="18"/>
        <v>N/A</v>
      </c>
    </row>
    <row r="85" spans="2:10" ht="17.25" customHeight="1" x14ac:dyDescent="0.25">
      <c r="B85" s="248"/>
      <c r="C85" s="260" t="s">
        <v>390</v>
      </c>
      <c r="D85" s="308">
        <v>6</v>
      </c>
      <c r="E85" s="307"/>
      <c r="F85" s="307"/>
      <c r="G85" s="307"/>
      <c r="H85" s="232">
        <f t="shared" si="17"/>
        <v>0</v>
      </c>
      <c r="I85" s="275"/>
      <c r="J85" s="235" t="str">
        <f t="shared" si="18"/>
        <v>N/A</v>
      </c>
    </row>
    <row r="86" spans="2:10" ht="17.25" customHeight="1" x14ac:dyDescent="0.25">
      <c r="B86" s="248"/>
      <c r="C86" s="260" t="s">
        <v>391</v>
      </c>
      <c r="D86" s="308">
        <v>58</v>
      </c>
      <c r="E86" s="307"/>
      <c r="F86" s="307"/>
      <c r="G86" s="307"/>
      <c r="H86" s="232">
        <f t="shared" si="17"/>
        <v>0</v>
      </c>
      <c r="I86" s="275"/>
      <c r="J86" s="235" t="str">
        <f t="shared" si="18"/>
        <v>N/A</v>
      </c>
    </row>
    <row r="87" spans="2:10" ht="17.25" customHeight="1" x14ac:dyDescent="0.25">
      <c r="B87" s="248"/>
      <c r="C87" s="260" t="s">
        <v>392</v>
      </c>
      <c r="E87" s="307"/>
      <c r="F87" s="307"/>
      <c r="G87" s="307"/>
      <c r="H87" s="232">
        <f t="shared" si="17"/>
        <v>0</v>
      </c>
      <c r="I87" s="275"/>
      <c r="J87" s="235" t="str">
        <f t="shared" si="18"/>
        <v>N/A</v>
      </c>
    </row>
    <row r="88" spans="2:10" ht="17.25" customHeight="1" x14ac:dyDescent="0.25">
      <c r="B88" s="248"/>
      <c r="C88" s="260" t="s">
        <v>393</v>
      </c>
      <c r="D88" s="308">
        <v>38</v>
      </c>
      <c r="E88" s="307"/>
      <c r="F88" s="307"/>
      <c r="G88" s="307"/>
      <c r="H88" s="232">
        <f t="shared" si="17"/>
        <v>0</v>
      </c>
      <c r="I88" s="275"/>
      <c r="J88" s="235" t="str">
        <f t="shared" si="18"/>
        <v>N/A</v>
      </c>
    </row>
    <row r="89" spans="2:10" ht="17.25" customHeight="1" x14ac:dyDescent="0.25">
      <c r="B89" s="248"/>
      <c r="C89" s="236" t="s">
        <v>141</v>
      </c>
      <c r="D89" s="308">
        <f t="shared" ref="D89:I89" si="19">SUM(D73:D88)</f>
        <v>228</v>
      </c>
      <c r="E89" s="308">
        <f t="shared" si="19"/>
        <v>0</v>
      </c>
      <c r="F89" s="232">
        <f t="shared" si="19"/>
        <v>0</v>
      </c>
      <c r="G89" s="232">
        <f t="shared" si="19"/>
        <v>0</v>
      </c>
      <c r="H89" s="232">
        <f t="shared" si="19"/>
        <v>0</v>
      </c>
      <c r="I89" s="358">
        <f t="shared" si="19"/>
        <v>0</v>
      </c>
      <c r="J89" s="235"/>
    </row>
    <row r="90" spans="2:10" ht="17.25" customHeight="1" x14ac:dyDescent="0.25">
      <c r="B90" s="248"/>
      <c r="C90" s="236"/>
      <c r="D90" s="308"/>
      <c r="E90" s="308"/>
      <c r="F90" s="308"/>
      <c r="G90" s="308"/>
      <c r="H90" s="232"/>
      <c r="I90" s="279"/>
      <c r="J90" s="237"/>
    </row>
    <row r="91" spans="2:10" ht="15" customHeight="1" x14ac:dyDescent="0.25">
      <c r="B91" s="95"/>
      <c r="C91" s="96" t="s">
        <v>286</v>
      </c>
      <c r="D91" s="234"/>
      <c r="E91" s="234"/>
      <c r="F91" s="234"/>
      <c r="G91" s="234"/>
      <c r="H91" s="232">
        <f>SUM(E91:G91)</f>
        <v>0</v>
      </c>
      <c r="I91" s="240"/>
      <c r="J91" s="235" t="str">
        <f t="shared" ref="J91:J92" si="20">IF(H91=0,"N/A",I91/H91)</f>
        <v>N/A</v>
      </c>
    </row>
    <row r="92" spans="2:10" ht="15" customHeight="1" x14ac:dyDescent="0.25">
      <c r="B92" s="95"/>
      <c r="C92" s="96" t="s">
        <v>287</v>
      </c>
      <c r="D92" s="234"/>
      <c r="E92" s="234"/>
      <c r="F92" s="234"/>
      <c r="G92" s="234"/>
      <c r="H92" s="232">
        <f>SUM(E92:G92)</f>
        <v>0</v>
      </c>
      <c r="I92" s="240"/>
      <c r="J92" s="235" t="str">
        <f t="shared" si="20"/>
        <v>N/A</v>
      </c>
    </row>
    <row r="93" spans="2:10" ht="17.25" customHeight="1" x14ac:dyDescent="0.25">
      <c r="B93" s="97"/>
      <c r="C93" s="236" t="s">
        <v>141</v>
      </c>
      <c r="D93" s="242">
        <f t="shared" ref="D93" si="21">SUM(D91:D92)</f>
        <v>0</v>
      </c>
      <c r="E93" s="242">
        <f t="shared" ref="E93:H93" si="22">SUM(E91:E92)</f>
        <v>0</v>
      </c>
      <c r="F93" s="242">
        <f t="shared" si="22"/>
        <v>0</v>
      </c>
      <c r="G93" s="242">
        <f t="shared" si="22"/>
        <v>0</v>
      </c>
      <c r="H93" s="242">
        <f t="shared" si="22"/>
        <v>0</v>
      </c>
      <c r="I93" s="367">
        <f>SUM(I91:I92)</f>
        <v>0</v>
      </c>
      <c r="J93" s="237"/>
    </row>
    <row r="94" spans="2:10" ht="17.25" customHeight="1" x14ac:dyDescent="0.25">
      <c r="B94" s="241"/>
      <c r="C94" s="236"/>
      <c r="D94" s="96"/>
      <c r="E94" s="96"/>
      <c r="F94" s="96"/>
      <c r="G94" s="96"/>
      <c r="H94" s="96"/>
      <c r="I94" s="343">
        <f>+I46+I70+I89+I93</f>
        <v>0</v>
      </c>
      <c r="J94" s="237"/>
    </row>
    <row r="95" spans="2:10" ht="17.25" customHeight="1" x14ac:dyDescent="0.25">
      <c r="B95" s="245" t="s">
        <v>157</v>
      </c>
      <c r="C95" s="250"/>
      <c r="D95" s="250"/>
      <c r="E95" s="251" t="s">
        <v>158</v>
      </c>
      <c r="F95" s="250"/>
      <c r="G95" s="250"/>
      <c r="H95" s="250"/>
      <c r="I95" s="252"/>
      <c r="J95" s="253"/>
    </row>
    <row r="96" spans="2:10" ht="15.75" customHeight="1" x14ac:dyDescent="0.25">
      <c r="B96" s="89"/>
      <c r="C96" s="90" t="s">
        <v>159</v>
      </c>
      <c r="D96" s="90"/>
      <c r="E96" s="557" t="s">
        <v>20</v>
      </c>
      <c r="F96" s="558"/>
      <c r="G96" s="558"/>
      <c r="H96" s="558"/>
      <c r="I96" s="240"/>
      <c r="J96" s="242"/>
    </row>
    <row r="97" spans="2:10" ht="15.75" customHeight="1" x14ac:dyDescent="0.25">
      <c r="B97" s="95"/>
      <c r="C97" s="90" t="s">
        <v>160</v>
      </c>
      <c r="D97" s="90"/>
      <c r="E97" s="557" t="s">
        <v>20</v>
      </c>
      <c r="F97" s="558"/>
      <c r="G97" s="558"/>
      <c r="H97" s="558"/>
      <c r="I97" s="247"/>
      <c r="J97" s="237"/>
    </row>
    <row r="98" spans="2:10" ht="15.75" customHeight="1" x14ac:dyDescent="0.25">
      <c r="B98" s="95"/>
      <c r="C98" s="96" t="s">
        <v>161</v>
      </c>
      <c r="D98" s="96"/>
      <c r="E98" s="557" t="s">
        <v>20</v>
      </c>
      <c r="F98" s="558"/>
      <c r="G98" s="558"/>
      <c r="H98" s="558"/>
      <c r="I98" s="240"/>
      <c r="J98" s="237"/>
    </row>
    <row r="99" spans="2:10" ht="15.75" customHeight="1" x14ac:dyDescent="0.25">
      <c r="B99" s="89"/>
      <c r="C99" s="90" t="s">
        <v>162</v>
      </c>
      <c r="D99" s="90"/>
      <c r="E99" s="557" t="s">
        <v>20</v>
      </c>
      <c r="F99" s="558"/>
      <c r="G99" s="558"/>
      <c r="H99" s="558"/>
      <c r="I99" s="247"/>
      <c r="J99" s="237"/>
    </row>
    <row r="100" spans="2:10" ht="15.75" customHeight="1" x14ac:dyDescent="0.25">
      <c r="B100" s="89"/>
      <c r="C100" s="90" t="s">
        <v>163</v>
      </c>
      <c r="D100" s="90"/>
      <c r="E100" s="557" t="s">
        <v>20</v>
      </c>
      <c r="F100" s="558"/>
      <c r="G100" s="558"/>
      <c r="H100" s="558"/>
      <c r="I100" s="247"/>
      <c r="J100" s="237"/>
    </row>
    <row r="101" spans="2:10" ht="15.75" customHeight="1" x14ac:dyDescent="0.25">
      <c r="B101" s="95"/>
      <c r="C101" s="96" t="s">
        <v>164</v>
      </c>
      <c r="D101" s="96"/>
      <c r="E101" s="557" t="s">
        <v>20</v>
      </c>
      <c r="F101" s="558"/>
      <c r="G101" s="558"/>
      <c r="H101" s="558"/>
      <c r="I101" s="249"/>
      <c r="J101" s="237"/>
    </row>
    <row r="102" spans="2:10" ht="15.75" customHeight="1" x14ac:dyDescent="0.25">
      <c r="B102" s="95"/>
      <c r="C102" s="96" t="s">
        <v>165</v>
      </c>
      <c r="D102" s="96"/>
      <c r="E102" s="557" t="s">
        <v>20</v>
      </c>
      <c r="F102" s="558"/>
      <c r="G102" s="558"/>
      <c r="H102" s="558"/>
      <c r="I102" s="249"/>
      <c r="J102" s="237"/>
    </row>
    <row r="103" spans="2:10" ht="15.75" customHeight="1" x14ac:dyDescent="0.25">
      <c r="B103" s="95"/>
      <c r="C103" s="96" t="s">
        <v>166</v>
      </c>
      <c r="D103" s="96"/>
      <c r="E103" s="557" t="s">
        <v>20</v>
      </c>
      <c r="F103" s="558"/>
      <c r="G103" s="558"/>
      <c r="H103" s="558"/>
      <c r="I103" s="272"/>
      <c r="J103" s="237"/>
    </row>
    <row r="104" spans="2:10" ht="15.75" customHeight="1" x14ac:dyDescent="0.25">
      <c r="B104" s="97"/>
      <c r="C104" s="96" t="s">
        <v>167</v>
      </c>
      <c r="D104" s="96"/>
      <c r="E104" s="557" t="s">
        <v>20</v>
      </c>
      <c r="F104" s="558"/>
      <c r="G104" s="558"/>
      <c r="H104" s="558"/>
      <c r="I104" s="254"/>
      <c r="J104" s="237"/>
    </row>
    <row r="105" spans="2:10" ht="15.75" customHeight="1" x14ac:dyDescent="0.25">
      <c r="B105" s="97"/>
      <c r="C105" s="96" t="s">
        <v>168</v>
      </c>
      <c r="D105" s="293"/>
      <c r="E105" s="292"/>
      <c r="F105" s="293"/>
      <c r="G105" s="293"/>
      <c r="H105" s="293"/>
      <c r="I105" s="254"/>
      <c r="J105" s="237"/>
    </row>
    <row r="106" spans="2:10" ht="15.75" customHeight="1" x14ac:dyDescent="0.25">
      <c r="B106" s="97"/>
      <c r="C106" s="96" t="s">
        <v>169</v>
      </c>
      <c r="D106" s="293"/>
      <c r="E106" s="292"/>
      <c r="F106" s="293"/>
      <c r="G106" s="293"/>
      <c r="H106" s="293"/>
      <c r="I106" s="254"/>
      <c r="J106" s="237"/>
    </row>
    <row r="107" spans="2:10" ht="17.25" customHeight="1" x14ac:dyDescent="0.25">
      <c r="B107" s="248"/>
      <c r="C107" s="236"/>
      <c r="D107" s="96"/>
      <c r="E107" s="96"/>
      <c r="F107" s="96"/>
      <c r="G107" s="96"/>
      <c r="H107" s="96"/>
      <c r="I107" s="244">
        <f>SUM(I96:I106)</f>
        <v>0</v>
      </c>
      <c r="J107" s="237"/>
    </row>
    <row r="108" spans="2:10" x14ac:dyDescent="0.25">
      <c r="B108" s="255" t="s">
        <v>170</v>
      </c>
      <c r="C108" s="243"/>
      <c r="D108" s="243"/>
      <c r="E108" s="243"/>
      <c r="F108" s="243"/>
      <c r="G108" s="243"/>
      <c r="H108" s="243"/>
      <c r="I108" s="244">
        <f>I107+I94+I28</f>
        <v>0</v>
      </c>
      <c r="J108" s="256"/>
    </row>
    <row r="109" spans="2:10" ht="12.75" x14ac:dyDescent="0.2">
      <c r="B109" s="1"/>
    </row>
    <row r="110" spans="2:10" x14ac:dyDescent="0.25">
      <c r="B110" s="363" t="s">
        <v>299</v>
      </c>
      <c r="I110" s="313">
        <f>I108/10</f>
        <v>0</v>
      </c>
      <c r="J110" s="314" t="s">
        <v>171</v>
      </c>
    </row>
    <row r="111" spans="2:10" x14ac:dyDescent="0.25">
      <c r="I111" s="222" t="s">
        <v>20</v>
      </c>
    </row>
  </sheetData>
  <mergeCells count="18">
    <mergeCell ref="I29:I30"/>
    <mergeCell ref="J4:J6"/>
    <mergeCell ref="I4:I6"/>
    <mergeCell ref="B5:C6"/>
    <mergeCell ref="E97:H97"/>
    <mergeCell ref="B3:G3"/>
    <mergeCell ref="E99:H99"/>
    <mergeCell ref="E104:H104"/>
    <mergeCell ref="E100:H100"/>
    <mergeCell ref="E101:H101"/>
    <mergeCell ref="E102:H102"/>
    <mergeCell ref="E103:H103"/>
    <mergeCell ref="E98:H98"/>
    <mergeCell ref="E29:H29"/>
    <mergeCell ref="F4:H4"/>
    <mergeCell ref="F5:H5"/>
    <mergeCell ref="D5:E6"/>
    <mergeCell ref="E96:H96"/>
  </mergeCells>
  <phoneticPr fontId="0" type="noConversion"/>
  <printOptions horizontalCentered="1"/>
  <pageMargins left="0.18" right="0" top="0.48" bottom="0.5" header="0.37" footer="0.25"/>
  <pageSetup scale="56" firstPageNumber="4" orientation="portrait" r:id="rId1"/>
  <headerFooter alignWithMargins="0">
    <oddHeader>&amp;C&amp;"Book Antiqua,Bold"Form 4</oddHeader>
    <oddFooter>&amp;R&amp;8 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953E-C325-444F-91FF-D4912E121E5B}">
  <sheetPr>
    <pageSetUpPr fitToPage="1"/>
  </sheetPr>
  <dimension ref="A1:V44"/>
  <sheetViews>
    <sheetView tabSelected="1" zoomScale="90" zoomScaleNormal="90" workbookViewId="0">
      <pane ySplit="6" topLeftCell="A7" activePane="bottomLeft" state="frozen"/>
      <selection activeCell="E218" sqref="E218"/>
      <selection pane="bottomLeft" activeCell="I20" sqref="I20"/>
    </sheetView>
  </sheetViews>
  <sheetFormatPr defaultColWidth="12.5703125" defaultRowHeight="15" customHeight="1" x14ac:dyDescent="0.2"/>
  <cols>
    <col min="1" max="1" width="8.85546875" style="461" customWidth="1"/>
    <col min="2" max="2" width="7.5703125" style="462" bestFit="1" customWidth="1"/>
    <col min="3" max="3" width="55.42578125" style="457" bestFit="1" customWidth="1"/>
    <col min="4" max="4" width="14.85546875" style="456" customWidth="1"/>
    <col min="5" max="5" width="10.28515625" style="519" bestFit="1" customWidth="1"/>
    <col min="6" max="6" width="10.5703125" style="462" customWidth="1"/>
    <col min="7" max="7" width="18.42578125" style="456" customWidth="1"/>
    <col min="8" max="8" width="11.42578125" style="456" customWidth="1"/>
    <col min="9" max="23" width="11.42578125" style="457" customWidth="1"/>
    <col min="24" max="16384" width="12.5703125" style="457"/>
  </cols>
  <sheetData>
    <row r="1" spans="1:22" ht="15.75" customHeight="1" x14ac:dyDescent="0.25">
      <c r="A1" s="451" t="s">
        <v>191</v>
      </c>
      <c r="B1" s="451"/>
      <c r="C1" s="451"/>
      <c r="D1" s="452" t="str">
        <f>'2 Op_Statistics'!$Q$1</f>
        <v xml:space="preserve">RecycleSmart Base </v>
      </c>
      <c r="E1" s="454"/>
      <c r="F1" s="455"/>
    </row>
    <row r="2" spans="1:22" ht="15" customHeight="1" x14ac:dyDescent="0.25">
      <c r="A2" s="451" t="str">
        <f>'1 Gen_Info'!B2</f>
        <v xml:space="preserve">Proposer Name: </v>
      </c>
      <c r="B2" s="451"/>
      <c r="C2" s="453"/>
      <c r="D2" s="453"/>
      <c r="E2" s="454"/>
      <c r="F2" s="455"/>
      <c r="V2" s="458"/>
    </row>
    <row r="3" spans="1:22" x14ac:dyDescent="0.25">
      <c r="A3" s="571" t="s">
        <v>569</v>
      </c>
      <c r="B3" s="571"/>
      <c r="C3" s="571"/>
      <c r="D3" s="571"/>
      <c r="E3" s="454"/>
      <c r="F3" s="455"/>
      <c r="H3" s="459" t="s">
        <v>595</v>
      </c>
      <c r="I3" s="460" t="s">
        <v>596</v>
      </c>
      <c r="J3" s="460" t="s">
        <v>597</v>
      </c>
      <c r="K3" s="459" t="s">
        <v>598</v>
      </c>
      <c r="L3" s="460" t="s">
        <v>599</v>
      </c>
      <c r="M3" s="460" t="s">
        <v>600</v>
      </c>
      <c r="N3" s="459" t="s">
        <v>601</v>
      </c>
      <c r="O3" s="460" t="s">
        <v>602</v>
      </c>
      <c r="P3" s="460" t="s">
        <v>603</v>
      </c>
      <c r="Q3" s="459" t="s">
        <v>604</v>
      </c>
      <c r="R3" s="460" t="s">
        <v>605</v>
      </c>
      <c r="S3" s="460" t="s">
        <v>606</v>
      </c>
      <c r="T3" s="459" t="s">
        <v>607</v>
      </c>
      <c r="U3" s="460" t="s">
        <v>608</v>
      </c>
      <c r="V3" s="460" t="s">
        <v>609</v>
      </c>
    </row>
    <row r="4" spans="1:22" ht="4.5" customHeight="1" x14ac:dyDescent="0.2">
      <c r="D4" s="463"/>
      <c r="E4" s="464"/>
      <c r="G4" s="463"/>
      <c r="H4" s="463"/>
    </row>
    <row r="5" spans="1:22" ht="16.5" customHeight="1" x14ac:dyDescent="0.2">
      <c r="A5" s="465" t="s">
        <v>610</v>
      </c>
      <c r="B5" s="466" t="s">
        <v>611</v>
      </c>
      <c r="C5" s="466"/>
      <c r="D5" s="467"/>
      <c r="E5" s="572" t="s">
        <v>612</v>
      </c>
      <c r="F5" s="574" t="s">
        <v>613</v>
      </c>
      <c r="G5" s="468" t="s">
        <v>614</v>
      </c>
      <c r="H5" s="469" t="s">
        <v>615</v>
      </c>
      <c r="I5" s="469" t="s">
        <v>615</v>
      </c>
      <c r="J5" s="469" t="s">
        <v>615</v>
      </c>
      <c r="K5" s="469" t="s">
        <v>615</v>
      </c>
      <c r="L5" s="469" t="s">
        <v>615</v>
      </c>
      <c r="M5" s="469" t="s">
        <v>615</v>
      </c>
      <c r="N5" s="469" t="s">
        <v>615</v>
      </c>
      <c r="O5" s="469" t="s">
        <v>615</v>
      </c>
      <c r="P5" s="469" t="s">
        <v>615</v>
      </c>
      <c r="Q5" s="469" t="s">
        <v>615</v>
      </c>
      <c r="R5" s="469" t="s">
        <v>615</v>
      </c>
      <c r="S5" s="469" t="s">
        <v>615</v>
      </c>
      <c r="T5" s="469" t="s">
        <v>615</v>
      </c>
      <c r="U5" s="469" t="s">
        <v>615</v>
      </c>
      <c r="V5" s="470" t="s">
        <v>615</v>
      </c>
    </row>
    <row r="6" spans="1:22" ht="13.5" thickBot="1" x14ac:dyDescent="0.25">
      <c r="A6" s="471" t="s">
        <v>616</v>
      </c>
      <c r="B6" s="472" t="s">
        <v>617</v>
      </c>
      <c r="C6" s="472" t="s">
        <v>158</v>
      </c>
      <c r="D6" s="473" t="s">
        <v>618</v>
      </c>
      <c r="E6" s="573"/>
      <c r="F6" s="575"/>
      <c r="G6" s="474" t="s">
        <v>624</v>
      </c>
      <c r="H6" s="475" t="s">
        <v>619</v>
      </c>
      <c r="I6" s="475">
        <v>0.96551724137931039</v>
      </c>
      <c r="J6" s="475">
        <v>0.96666666666666667</v>
      </c>
      <c r="K6" s="475">
        <v>0.967741935483871</v>
      </c>
      <c r="L6" s="475">
        <v>0.96875</v>
      </c>
      <c r="M6" s="475">
        <v>0.96969696969696972</v>
      </c>
      <c r="N6" s="475">
        <v>0.97058823529411764</v>
      </c>
      <c r="O6" s="475">
        <v>0.97142857142857142</v>
      </c>
      <c r="P6" s="475">
        <v>0.97222222222222221</v>
      </c>
      <c r="Q6" s="475">
        <v>0.97297297297297303</v>
      </c>
      <c r="R6" s="475">
        <v>0.97368421052631582</v>
      </c>
      <c r="S6" s="475">
        <v>0.97435897435897434</v>
      </c>
      <c r="T6" s="475">
        <v>0.97499999999999998</v>
      </c>
      <c r="U6" s="475">
        <v>0.97560975609756095</v>
      </c>
      <c r="V6" s="476">
        <v>0.97619047619047616</v>
      </c>
    </row>
    <row r="7" spans="1:22" ht="4.5" customHeight="1" x14ac:dyDescent="0.2">
      <c r="A7" s="477"/>
      <c r="B7" s="478"/>
      <c r="C7" s="479"/>
      <c r="D7" s="480"/>
      <c r="E7" s="481"/>
      <c r="F7" s="478"/>
      <c r="G7" s="480"/>
      <c r="H7" s="482"/>
      <c r="V7" s="483"/>
    </row>
    <row r="8" spans="1:22" ht="15" customHeight="1" x14ac:dyDescent="0.2">
      <c r="A8" s="484"/>
      <c r="C8" s="485" t="s">
        <v>620</v>
      </c>
      <c r="D8" s="486"/>
      <c r="E8" s="487"/>
      <c r="G8" s="488"/>
      <c r="H8" s="463"/>
      <c r="V8" s="483"/>
    </row>
    <row r="9" spans="1:22" ht="4.5" customHeight="1" x14ac:dyDescent="0.2">
      <c r="A9" s="484"/>
      <c r="C9" s="489"/>
      <c r="D9" s="486"/>
      <c r="E9" s="487"/>
      <c r="G9" s="488"/>
      <c r="H9" s="463"/>
      <c r="V9" s="483"/>
    </row>
    <row r="10" spans="1:22" ht="15" customHeight="1" x14ac:dyDescent="0.2">
      <c r="A10" s="490">
        <v>43831</v>
      </c>
      <c r="B10" s="491">
        <v>155</v>
      </c>
      <c r="C10" s="492" t="s">
        <v>621</v>
      </c>
      <c r="D10" s="493">
        <v>350000</v>
      </c>
      <c r="E10" s="494">
        <v>44012</v>
      </c>
      <c r="F10" s="495">
        <v>47664</v>
      </c>
      <c r="G10" s="493">
        <v>280000</v>
      </c>
      <c r="H10" s="496">
        <v>35000</v>
      </c>
      <c r="I10" s="496">
        <v>35000</v>
      </c>
      <c r="J10" s="496">
        <v>35000</v>
      </c>
      <c r="K10" s="496">
        <v>35000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7"/>
    </row>
    <row r="11" spans="1:22" ht="15" customHeight="1" x14ac:dyDescent="0.2">
      <c r="A11" s="490">
        <v>47849</v>
      </c>
      <c r="B11" s="491">
        <v>160</v>
      </c>
      <c r="C11" s="492" t="s">
        <v>622</v>
      </c>
      <c r="D11" s="498">
        <v>900000</v>
      </c>
      <c r="E11" s="494">
        <v>48029</v>
      </c>
      <c r="F11" s="499">
        <v>51682</v>
      </c>
      <c r="G11" s="500">
        <v>0</v>
      </c>
      <c r="H11" s="501"/>
      <c r="I11" s="496"/>
      <c r="J11" s="496"/>
      <c r="K11" s="496"/>
      <c r="L11" s="496">
        <f>D11/10</f>
        <v>90000</v>
      </c>
      <c r="M11" s="496">
        <v>90000</v>
      </c>
      <c r="N11" s="496">
        <v>90000</v>
      </c>
      <c r="O11" s="496">
        <v>90000</v>
      </c>
      <c r="P11" s="496">
        <v>90000</v>
      </c>
      <c r="Q11" s="496">
        <v>90000</v>
      </c>
      <c r="R11" s="496">
        <v>90000</v>
      </c>
      <c r="S11" s="496">
        <v>90000</v>
      </c>
      <c r="T11" s="496">
        <v>90000</v>
      </c>
      <c r="U11" s="496">
        <v>90000</v>
      </c>
      <c r="V11" s="497"/>
    </row>
    <row r="12" spans="1:22" ht="15" customHeight="1" x14ac:dyDescent="0.2">
      <c r="A12" s="502"/>
      <c r="B12" s="503"/>
      <c r="C12" s="504"/>
      <c r="D12" s="505"/>
      <c r="E12" s="506"/>
      <c r="F12" s="507"/>
      <c r="G12" s="508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10"/>
    </row>
    <row r="13" spans="1:22" ht="15" customHeight="1" x14ac:dyDescent="0.2">
      <c r="A13" s="502"/>
      <c r="B13" s="503"/>
      <c r="C13" s="504"/>
      <c r="D13" s="505"/>
      <c r="E13" s="506"/>
      <c r="F13" s="507"/>
      <c r="G13" s="508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10"/>
    </row>
    <row r="14" spans="1:22" ht="15" customHeight="1" x14ac:dyDescent="0.2">
      <c r="A14" s="502"/>
      <c r="B14" s="503"/>
      <c r="C14" s="504"/>
      <c r="D14" s="505"/>
      <c r="E14" s="506"/>
      <c r="F14" s="507"/>
      <c r="G14" s="508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10"/>
    </row>
    <row r="15" spans="1:22" ht="15" customHeight="1" x14ac:dyDescent="0.2">
      <c r="A15" s="502"/>
      <c r="B15" s="503"/>
      <c r="C15" s="504"/>
      <c r="D15" s="505"/>
      <c r="E15" s="506"/>
      <c r="F15" s="507"/>
      <c r="G15" s="508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10"/>
    </row>
    <row r="16" spans="1:22" ht="15" customHeight="1" x14ac:dyDescent="0.2">
      <c r="A16" s="502"/>
      <c r="B16" s="503"/>
      <c r="C16" s="504"/>
      <c r="D16" s="505"/>
      <c r="E16" s="506"/>
      <c r="F16" s="507"/>
      <c r="G16" s="508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10"/>
    </row>
    <row r="17" spans="1:22" ht="15" customHeight="1" x14ac:dyDescent="0.2">
      <c r="A17" s="502"/>
      <c r="B17" s="503"/>
      <c r="C17" s="504"/>
      <c r="D17" s="505"/>
      <c r="E17" s="506"/>
      <c r="F17" s="507"/>
      <c r="G17" s="508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10"/>
    </row>
    <row r="18" spans="1:22" ht="15" customHeight="1" x14ac:dyDescent="0.2">
      <c r="A18" s="502"/>
      <c r="B18" s="503"/>
      <c r="C18" s="504"/>
      <c r="D18" s="505"/>
      <c r="E18" s="506"/>
      <c r="F18" s="507"/>
      <c r="G18" s="508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10"/>
    </row>
    <row r="19" spans="1:22" ht="15" customHeight="1" x14ac:dyDescent="0.2">
      <c r="A19" s="502"/>
      <c r="B19" s="503"/>
      <c r="C19" s="504"/>
      <c r="D19" s="505"/>
      <c r="E19" s="506"/>
      <c r="F19" s="507"/>
      <c r="G19" s="508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10"/>
    </row>
    <row r="20" spans="1:22" ht="15" customHeight="1" x14ac:dyDescent="0.2">
      <c r="A20" s="502"/>
      <c r="B20" s="503"/>
      <c r="C20" s="504"/>
      <c r="D20" s="505"/>
      <c r="E20" s="506"/>
      <c r="F20" s="507"/>
      <c r="G20" s="508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10"/>
    </row>
    <row r="21" spans="1:22" ht="15" customHeight="1" x14ac:dyDescent="0.2">
      <c r="A21" s="502"/>
      <c r="B21" s="503"/>
      <c r="C21" s="504"/>
      <c r="D21" s="505"/>
      <c r="E21" s="506"/>
      <c r="F21" s="507"/>
      <c r="G21" s="508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10"/>
    </row>
    <row r="22" spans="1:22" ht="15" customHeight="1" x14ac:dyDescent="0.2">
      <c r="A22" s="502"/>
      <c r="B22" s="503"/>
      <c r="C22" s="504"/>
      <c r="D22" s="505"/>
      <c r="E22" s="506"/>
      <c r="F22" s="507"/>
      <c r="G22" s="508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10"/>
    </row>
    <row r="23" spans="1:22" ht="15" customHeight="1" x14ac:dyDescent="0.2">
      <c r="A23" s="502"/>
      <c r="B23" s="503"/>
      <c r="C23" s="504"/>
      <c r="D23" s="505"/>
      <c r="E23" s="506"/>
      <c r="F23" s="507"/>
      <c r="G23" s="508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10"/>
    </row>
    <row r="24" spans="1:22" ht="15" customHeight="1" x14ac:dyDescent="0.2">
      <c r="A24" s="502"/>
      <c r="B24" s="503"/>
      <c r="C24" s="504"/>
      <c r="D24" s="505"/>
      <c r="E24" s="506"/>
      <c r="F24" s="507"/>
      <c r="G24" s="508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10"/>
    </row>
    <row r="25" spans="1:22" ht="15" customHeight="1" x14ac:dyDescent="0.2">
      <c r="A25" s="502"/>
      <c r="B25" s="503"/>
      <c r="C25" s="504"/>
      <c r="D25" s="505"/>
      <c r="E25" s="506"/>
      <c r="F25" s="507"/>
      <c r="G25" s="508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10"/>
    </row>
    <row r="26" spans="1:22" ht="15" customHeight="1" x14ac:dyDescent="0.2">
      <c r="A26" s="502"/>
      <c r="B26" s="503"/>
      <c r="C26" s="504"/>
      <c r="D26" s="505"/>
      <c r="E26" s="506"/>
      <c r="F26" s="507"/>
      <c r="G26" s="508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10"/>
    </row>
    <row r="27" spans="1:22" ht="15" customHeight="1" x14ac:dyDescent="0.2">
      <c r="A27" s="502"/>
      <c r="B27" s="503"/>
      <c r="C27" s="504"/>
      <c r="D27" s="505"/>
      <c r="E27" s="506"/>
      <c r="F27" s="507"/>
      <c r="G27" s="508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10"/>
    </row>
    <row r="28" spans="1:22" ht="15" customHeight="1" x14ac:dyDescent="0.2">
      <c r="A28" s="502"/>
      <c r="B28" s="503"/>
      <c r="C28" s="504"/>
      <c r="D28" s="505"/>
      <c r="E28" s="506"/>
      <c r="F28" s="507"/>
      <c r="G28" s="508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10"/>
    </row>
    <row r="29" spans="1:22" ht="15" customHeight="1" x14ac:dyDescent="0.2">
      <c r="A29" s="502"/>
      <c r="B29" s="503"/>
      <c r="C29" s="504"/>
      <c r="D29" s="505"/>
      <c r="E29" s="506"/>
      <c r="F29" s="507"/>
      <c r="G29" s="508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10"/>
    </row>
    <row r="30" spans="1:22" ht="15" customHeight="1" x14ac:dyDescent="0.2">
      <c r="A30" s="502"/>
      <c r="B30" s="503"/>
      <c r="C30" s="504"/>
      <c r="D30" s="505"/>
      <c r="E30" s="506"/>
      <c r="F30" s="507"/>
      <c r="G30" s="508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10"/>
    </row>
    <row r="31" spans="1:22" ht="15" customHeight="1" x14ac:dyDescent="0.2">
      <c r="A31" s="502"/>
      <c r="B31" s="503"/>
      <c r="C31" s="504"/>
      <c r="D31" s="505"/>
      <c r="E31" s="506"/>
      <c r="F31" s="507"/>
      <c r="G31" s="508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10"/>
    </row>
    <row r="32" spans="1:22" ht="15" customHeight="1" x14ac:dyDescent="0.2">
      <c r="A32" s="502"/>
      <c r="B32" s="503"/>
      <c r="C32" s="504"/>
      <c r="D32" s="505"/>
      <c r="E32" s="506"/>
      <c r="F32" s="507"/>
      <c r="G32" s="508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10"/>
    </row>
    <row r="33" spans="1:22" ht="15" customHeight="1" x14ac:dyDescent="0.2">
      <c r="A33" s="502"/>
      <c r="B33" s="503"/>
      <c r="C33" s="504"/>
      <c r="D33" s="505"/>
      <c r="E33" s="506"/>
      <c r="F33" s="507"/>
      <c r="G33" s="508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10"/>
    </row>
    <row r="34" spans="1:22" ht="15" customHeight="1" x14ac:dyDescent="0.2">
      <c r="A34" s="502"/>
      <c r="B34" s="503"/>
      <c r="C34" s="504"/>
      <c r="D34" s="505"/>
      <c r="E34" s="506"/>
      <c r="F34" s="507"/>
      <c r="G34" s="508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10"/>
    </row>
    <row r="35" spans="1:22" ht="15" customHeight="1" x14ac:dyDescent="0.2">
      <c r="A35" s="502"/>
      <c r="B35" s="503"/>
      <c r="C35" s="504"/>
      <c r="D35" s="505"/>
      <c r="E35" s="506"/>
      <c r="F35" s="507"/>
      <c r="G35" s="508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10"/>
    </row>
    <row r="36" spans="1:22" ht="15" customHeight="1" x14ac:dyDescent="0.2">
      <c r="A36" s="502"/>
      <c r="B36" s="503"/>
      <c r="C36" s="504"/>
      <c r="D36" s="505"/>
      <c r="E36" s="506"/>
      <c r="F36" s="507"/>
      <c r="G36" s="508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10"/>
    </row>
    <row r="37" spans="1:22" ht="15" customHeight="1" x14ac:dyDescent="0.2">
      <c r="A37" s="502"/>
      <c r="B37" s="503"/>
      <c r="C37" s="504"/>
      <c r="D37" s="505"/>
      <c r="E37" s="506"/>
      <c r="F37" s="507"/>
      <c r="G37" s="508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10"/>
    </row>
    <row r="38" spans="1:22" ht="15" customHeight="1" x14ac:dyDescent="0.2">
      <c r="A38" s="502"/>
      <c r="B38" s="503"/>
      <c r="C38" s="504"/>
      <c r="D38" s="505"/>
      <c r="E38" s="506"/>
      <c r="F38" s="507"/>
      <c r="G38" s="508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10"/>
    </row>
    <row r="39" spans="1:22" ht="15" customHeight="1" x14ac:dyDescent="0.2">
      <c r="A39" s="502"/>
      <c r="B39" s="503"/>
      <c r="C39" s="504"/>
      <c r="D39" s="505"/>
      <c r="E39" s="506"/>
      <c r="F39" s="507"/>
      <c r="G39" s="508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10"/>
    </row>
    <row r="40" spans="1:22" ht="15" customHeight="1" x14ac:dyDescent="0.2">
      <c r="A40" s="502"/>
      <c r="B40" s="503"/>
      <c r="C40" s="504"/>
      <c r="D40" s="505"/>
      <c r="E40" s="506"/>
      <c r="F40" s="507"/>
      <c r="G40" s="508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10"/>
    </row>
    <row r="41" spans="1:22" ht="15" customHeight="1" x14ac:dyDescent="0.2">
      <c r="A41" s="502"/>
      <c r="B41" s="503"/>
      <c r="C41" s="504"/>
      <c r="D41" s="505"/>
      <c r="E41" s="506"/>
      <c r="F41" s="507"/>
      <c r="G41" s="508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10"/>
    </row>
    <row r="42" spans="1:22" ht="15" customHeight="1" x14ac:dyDescent="0.2">
      <c r="A42" s="502"/>
      <c r="B42" s="503"/>
      <c r="C42" s="504"/>
      <c r="D42" s="505"/>
      <c r="E42" s="506"/>
      <c r="F42" s="507"/>
      <c r="G42" s="508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10"/>
    </row>
    <row r="43" spans="1:22" ht="4.5" customHeight="1" x14ac:dyDescent="0.2">
      <c r="A43" s="511"/>
      <c r="B43" s="478"/>
      <c r="C43" s="479"/>
      <c r="D43" s="512"/>
      <c r="E43" s="513"/>
      <c r="F43" s="478"/>
      <c r="G43" s="512"/>
      <c r="H43" s="514"/>
      <c r="V43" s="483"/>
    </row>
    <row r="44" spans="1:22" ht="15" customHeight="1" x14ac:dyDescent="0.2">
      <c r="A44" s="515" t="s">
        <v>623</v>
      </c>
      <c r="B44" s="515"/>
      <c r="C44" s="516"/>
      <c r="D44" s="517">
        <f>SUM(D12:D43)</f>
        <v>0</v>
      </c>
      <c r="E44" s="517"/>
      <c r="F44" s="518"/>
      <c r="G44" s="517">
        <f>SUM(G12:G43)</f>
        <v>0</v>
      </c>
      <c r="H44" s="517">
        <f t="shared" ref="H44:K44" si="0">SUM(H12:H43)</f>
        <v>0</v>
      </c>
      <c r="I44" s="517">
        <f t="shared" si="0"/>
        <v>0</v>
      </c>
      <c r="J44" s="517">
        <f t="shared" si="0"/>
        <v>0</v>
      </c>
      <c r="K44" s="517">
        <f t="shared" si="0"/>
        <v>0</v>
      </c>
      <c r="L44" s="517">
        <f>SUM(L12:L43)</f>
        <v>0</v>
      </c>
      <c r="M44" s="517">
        <f t="shared" ref="M44:P44" si="1">SUM(M12:M43)</f>
        <v>0</v>
      </c>
      <c r="N44" s="517">
        <f t="shared" si="1"/>
        <v>0</v>
      </c>
      <c r="O44" s="517">
        <f t="shared" si="1"/>
        <v>0</v>
      </c>
      <c r="P44" s="517">
        <f t="shared" si="1"/>
        <v>0</v>
      </c>
      <c r="Q44" s="517">
        <f t="shared" ref="Q44:V44" si="2">SUM(Q12:Q43)</f>
        <v>0</v>
      </c>
      <c r="R44" s="517">
        <f t="shared" si="2"/>
        <v>0</v>
      </c>
      <c r="S44" s="517">
        <f t="shared" si="2"/>
        <v>0</v>
      </c>
      <c r="T44" s="517">
        <f t="shared" si="2"/>
        <v>0</v>
      </c>
      <c r="U44" s="517">
        <f t="shared" si="2"/>
        <v>0</v>
      </c>
      <c r="V44" s="517">
        <f t="shared" si="2"/>
        <v>0</v>
      </c>
    </row>
  </sheetData>
  <mergeCells count="3">
    <mergeCell ref="A3:D3"/>
    <mergeCell ref="E5:E6"/>
    <mergeCell ref="F5:F6"/>
  </mergeCells>
  <printOptions horizontalCentered="1"/>
  <pageMargins left="0" right="0" top="0.5" bottom="0.5" header="0.5" footer="0.5"/>
  <pageSetup scale="45" fitToHeight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7"/>
  </sheetPr>
  <dimension ref="B1:T35"/>
  <sheetViews>
    <sheetView topLeftCell="A13" zoomScale="79" zoomScaleNormal="70" workbookViewId="0">
      <selection activeCell="R5" sqref="R5"/>
    </sheetView>
  </sheetViews>
  <sheetFormatPr defaultColWidth="9.140625" defaultRowHeight="15.75" x14ac:dyDescent="0.25"/>
  <cols>
    <col min="1" max="1" width="2" style="24" customWidth="1"/>
    <col min="2" max="2" width="5.5703125" style="76" customWidth="1"/>
    <col min="3" max="3" width="56.5703125" style="78" customWidth="1"/>
    <col min="4" max="4" width="12.140625" style="24" customWidth="1"/>
    <col min="5" max="7" width="12.7109375" style="24" customWidth="1"/>
    <col min="8" max="8" width="12.28515625" style="24" customWidth="1"/>
    <col min="9" max="11" width="13.42578125" style="24" customWidth="1"/>
    <col min="12" max="15" width="12" style="24" customWidth="1"/>
    <col min="16" max="16" width="15" style="24" customWidth="1"/>
    <col min="17" max="17" width="12" style="24" customWidth="1"/>
    <col min="18" max="16384" width="9.140625" style="24"/>
  </cols>
  <sheetData>
    <row r="1" spans="2:19" x14ac:dyDescent="0.25">
      <c r="B1" s="27" t="s">
        <v>172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 t="str">
        <f>'2 Op_Statistics'!$Q$1</f>
        <v xml:space="preserve">RecycleSmart Base </v>
      </c>
    </row>
    <row r="2" spans="2:19" x14ac:dyDescent="0.25">
      <c r="B2" s="27" t="str">
        <f>'1 Gen_Info'!B2</f>
        <v xml:space="preserve">Proposer Name: 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"/>
    </row>
    <row r="3" spans="2:19" x14ac:dyDescent="0.25">
      <c r="B3" s="298" t="s">
        <v>541</v>
      </c>
      <c r="C3" s="294"/>
      <c r="D3" s="294"/>
      <c r="E3" s="294"/>
      <c r="F3" s="294"/>
      <c r="G3" s="294"/>
      <c r="H3" s="295"/>
      <c r="I3" s="26"/>
      <c r="J3" s="26"/>
      <c r="K3" s="26"/>
      <c r="L3" s="26"/>
      <c r="M3" s="26"/>
      <c r="N3" s="26"/>
      <c r="O3" s="26"/>
      <c r="P3" s="2"/>
      <c r="Q3" s="258"/>
    </row>
    <row r="4" spans="2:19" s="1" customFormat="1" ht="10.5" customHeight="1" x14ac:dyDescent="0.25">
      <c r="B4" s="23"/>
      <c r="C4" s="26"/>
      <c r="D4" s="26"/>
      <c r="E4" s="26"/>
      <c r="F4" s="26"/>
      <c r="G4" s="26"/>
      <c r="H4" s="26"/>
      <c r="L4" s="26"/>
      <c r="M4" s="26"/>
      <c r="N4" s="26"/>
      <c r="O4" s="26"/>
    </row>
    <row r="5" spans="2:19" s="1" customFormat="1" ht="78.95" customHeight="1" x14ac:dyDescent="0.25">
      <c r="B5" s="119"/>
      <c r="C5" s="120"/>
      <c r="D5" s="577" t="str">
        <f>'2 Op_Statistics'!E6</f>
        <v>Side Load/ Rear Load (6A)</v>
      </c>
      <c r="E5" s="577"/>
      <c r="F5" s="577"/>
      <c r="G5" s="577"/>
      <c r="H5" s="577" t="str">
        <f>'2 Op_Statistics'!I6</f>
        <v>Front Load (6B)</v>
      </c>
      <c r="I5" s="577"/>
      <c r="J5" s="577"/>
      <c r="K5" s="577"/>
      <c r="L5" s="577" t="str">
        <f>'2 Op_Statistics'!M6</f>
        <v>Roll off 
(Form 6C)</v>
      </c>
      <c r="M5" s="577"/>
      <c r="N5" s="577"/>
      <c r="O5" s="577"/>
      <c r="P5" s="121"/>
    </row>
    <row r="6" spans="2:19" s="124" customFormat="1" ht="30" x14ac:dyDescent="0.25">
      <c r="B6" s="122"/>
      <c r="C6" s="304" t="str">
        <f>'2 Op_Statistics'!B7</f>
        <v>REPORT FOR 12-MONTH PERIOD ENDING FEB. 29, 2028</v>
      </c>
      <c r="D6" s="31" t="str">
        <f>'2 Op_Statistics'!E7</f>
        <v>Solid Waste</v>
      </c>
      <c r="E6" s="31" t="str">
        <f>'2 Op_Statistics'!F7</f>
        <v>Recyclable Materials</v>
      </c>
      <c r="F6" s="31" t="str">
        <f>'2 Op_Statistics'!G7</f>
        <v>Organic Materials</v>
      </c>
      <c r="G6" s="31" t="s">
        <v>255</v>
      </c>
      <c r="H6" s="31" t="str">
        <f>'2 Op_Statistics'!I7</f>
        <v>Solid Waste</v>
      </c>
      <c r="I6" s="31" t="str">
        <f>'2 Op_Statistics'!J7</f>
        <v>Recyclable Materials</v>
      </c>
      <c r="J6" s="31" t="str">
        <f>'2 Op_Statistics'!K7</f>
        <v>Organic Materials</v>
      </c>
      <c r="K6" s="31" t="s">
        <v>255</v>
      </c>
      <c r="L6" s="31" t="str">
        <f>'2 Op_Statistics'!M7</f>
        <v>Solid Waste</v>
      </c>
      <c r="M6" s="31" t="str">
        <f>'2 Op_Statistics'!N7</f>
        <v>Recyclable Materials</v>
      </c>
      <c r="N6" s="31" t="str">
        <f>'2 Op_Statistics'!O7</f>
        <v>Organic Materials</v>
      </c>
      <c r="O6" s="31" t="s">
        <v>173</v>
      </c>
      <c r="P6" s="123" t="s">
        <v>174</v>
      </c>
    </row>
    <row r="7" spans="2:19" x14ac:dyDescent="0.25">
      <c r="B7" s="125"/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19" s="1" customFormat="1" ht="18.75" customHeight="1" x14ac:dyDescent="0.25">
      <c r="B8" s="126" t="s">
        <v>175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2:19" s="1" customFormat="1" ht="18.75" customHeight="1" x14ac:dyDescent="0.25">
      <c r="B9" s="128"/>
      <c r="C9" s="1" t="s">
        <v>176</v>
      </c>
      <c r="D9" s="129">
        <f>'Form 6A'!F21</f>
        <v>0</v>
      </c>
      <c r="E9" s="129">
        <f>'Form 6A'!G21</f>
        <v>0</v>
      </c>
      <c r="F9" s="129">
        <f>'Form 6A'!H21</f>
        <v>0</v>
      </c>
      <c r="G9" s="129">
        <f>'Form 6A'!I21</f>
        <v>0</v>
      </c>
      <c r="H9" s="129">
        <f>'Form 6B'!F21</f>
        <v>0</v>
      </c>
      <c r="I9" s="129">
        <f>'Form 6B'!G21</f>
        <v>0</v>
      </c>
      <c r="J9" s="129">
        <f>'Form 6B'!H21</f>
        <v>0</v>
      </c>
      <c r="K9" s="129">
        <f>'Form 6B'!I21</f>
        <v>0</v>
      </c>
      <c r="L9" s="129">
        <f>'Form 6C'!F21</f>
        <v>0</v>
      </c>
      <c r="M9" s="129">
        <f>'Form 6C'!G21</f>
        <v>0</v>
      </c>
      <c r="N9" s="129">
        <f>'Form 6C'!H21</f>
        <v>0</v>
      </c>
      <c r="O9" s="129">
        <f>'Form 6C'!I21</f>
        <v>0</v>
      </c>
      <c r="P9" s="129">
        <f t="shared" ref="P9:P15" si="0">SUM(D9:O9)</f>
        <v>0</v>
      </c>
      <c r="Q9" s="3"/>
    </row>
    <row r="10" spans="2:19" s="1" customFormat="1" ht="18.75" customHeight="1" x14ac:dyDescent="0.25">
      <c r="B10" s="128"/>
      <c r="C10" s="1" t="s">
        <v>177</v>
      </c>
      <c r="D10" s="129">
        <f>'Form 6A'!F36</f>
        <v>0</v>
      </c>
      <c r="E10" s="129">
        <f>'Form 6A'!G36</f>
        <v>0</v>
      </c>
      <c r="F10" s="129">
        <f>'Form 6A'!H36</f>
        <v>0</v>
      </c>
      <c r="G10" s="129">
        <f>'Form 6A'!I36</f>
        <v>0</v>
      </c>
      <c r="H10" s="129">
        <f>'Form 6B'!F36</f>
        <v>0</v>
      </c>
      <c r="I10" s="129">
        <f>'Form 6B'!G36</f>
        <v>0</v>
      </c>
      <c r="J10" s="129">
        <f>'Form 6B'!H36</f>
        <v>0</v>
      </c>
      <c r="K10" s="129">
        <f>'Form 6B'!I36</f>
        <v>0</v>
      </c>
      <c r="L10" s="129">
        <f>'Form 6C'!F36</f>
        <v>0</v>
      </c>
      <c r="M10" s="129">
        <f>'Form 6C'!G36</f>
        <v>0</v>
      </c>
      <c r="N10" s="129">
        <f>'Form 6C'!H36</f>
        <v>0</v>
      </c>
      <c r="O10" s="129">
        <f>'Form 6C'!I36</f>
        <v>0</v>
      </c>
      <c r="P10" s="129">
        <f t="shared" si="0"/>
        <v>0</v>
      </c>
      <c r="Q10" s="3"/>
    </row>
    <row r="11" spans="2:19" s="1" customFormat="1" ht="18.75" customHeight="1" x14ac:dyDescent="0.25">
      <c r="B11" s="128"/>
      <c r="C11" s="1" t="s">
        <v>178</v>
      </c>
      <c r="D11" s="129">
        <f>'Form 6A'!F38</f>
        <v>0</v>
      </c>
      <c r="E11" s="129">
        <f>'Form 6A'!G38</f>
        <v>0</v>
      </c>
      <c r="F11" s="129">
        <f>'Form 6A'!H38</f>
        <v>0</v>
      </c>
      <c r="G11" s="129">
        <f>'Form 6A'!I38</f>
        <v>0</v>
      </c>
      <c r="H11" s="129">
        <f>'Form 6B'!F38</f>
        <v>0</v>
      </c>
      <c r="I11" s="129">
        <f>'Form 6B'!G38</f>
        <v>0</v>
      </c>
      <c r="J11" s="129">
        <f>'Form 6B'!H38</f>
        <v>0</v>
      </c>
      <c r="K11" s="129">
        <f>'Form 6B'!I38</f>
        <v>0</v>
      </c>
      <c r="L11" s="129">
        <f>+'Form 6C'!F38</f>
        <v>0</v>
      </c>
      <c r="M11" s="129">
        <f>+'Form 6C'!G38</f>
        <v>0</v>
      </c>
      <c r="N11" s="129">
        <f>+'Form 6C'!H38</f>
        <v>0</v>
      </c>
      <c r="O11" s="129">
        <f>'Form 6C'!I38</f>
        <v>0</v>
      </c>
      <c r="P11" s="129">
        <f t="shared" si="0"/>
        <v>0</v>
      </c>
      <c r="Q11" s="3"/>
    </row>
    <row r="12" spans="2:19" s="1" customFormat="1" ht="18.75" customHeight="1" x14ac:dyDescent="0.25">
      <c r="B12" s="128"/>
      <c r="C12" s="1" t="s">
        <v>179</v>
      </c>
      <c r="D12" s="127">
        <f>'Form 6A'!F49</f>
        <v>0</v>
      </c>
      <c r="E12" s="129">
        <f>'Form 6A'!G49</f>
        <v>0</v>
      </c>
      <c r="F12" s="129">
        <f>'Form 6A'!H49</f>
        <v>0</v>
      </c>
      <c r="G12" s="129">
        <f>'Form 6A'!I49</f>
        <v>0</v>
      </c>
      <c r="H12" s="129">
        <f>'Form 6B'!F49</f>
        <v>0</v>
      </c>
      <c r="I12" s="129">
        <f>'Form 6B'!G49</f>
        <v>0</v>
      </c>
      <c r="J12" s="129">
        <f>'Form 6B'!H49</f>
        <v>0</v>
      </c>
      <c r="K12" s="129">
        <f>'Form 6B'!I49</f>
        <v>0</v>
      </c>
      <c r="L12" s="129">
        <f>+'Form 6C'!F49</f>
        <v>0</v>
      </c>
      <c r="M12" s="129">
        <f>+'Form 6C'!G49</f>
        <v>0</v>
      </c>
      <c r="N12" s="129">
        <f>+'Form 6C'!H49</f>
        <v>0</v>
      </c>
      <c r="O12" s="129">
        <f>'Form 6C'!I49</f>
        <v>0</v>
      </c>
      <c r="P12" s="129">
        <f t="shared" si="0"/>
        <v>0</v>
      </c>
    </row>
    <row r="13" spans="2:19" s="1" customFormat="1" ht="18.75" customHeight="1" x14ac:dyDescent="0.35">
      <c r="B13" s="130"/>
      <c r="C13" s="1" t="s">
        <v>180</v>
      </c>
      <c r="D13" s="129">
        <f>'Form 6A'!F55</f>
        <v>0</v>
      </c>
      <c r="E13" s="129">
        <f>'Form 6A'!G55</f>
        <v>0</v>
      </c>
      <c r="F13" s="129">
        <f>'Form 6A'!H55</f>
        <v>0</v>
      </c>
      <c r="G13" s="129">
        <f>'Form 6A'!I55</f>
        <v>0</v>
      </c>
      <c r="H13" s="129">
        <f>'Form 6B'!F55</f>
        <v>0</v>
      </c>
      <c r="I13" s="129">
        <f>'Form 6B'!G55</f>
        <v>0</v>
      </c>
      <c r="J13" s="129">
        <f>'Form 6B'!H55</f>
        <v>0</v>
      </c>
      <c r="K13" s="129">
        <f>'Form 6B'!I55</f>
        <v>0</v>
      </c>
      <c r="L13" s="129">
        <f>+'Form 6C'!F55</f>
        <v>0</v>
      </c>
      <c r="M13" s="129">
        <f>+'Form 6C'!G55</f>
        <v>0</v>
      </c>
      <c r="N13" s="129">
        <f>+'Form 6C'!H55</f>
        <v>0</v>
      </c>
      <c r="O13" s="129">
        <f>'Form 6C'!I55</f>
        <v>0</v>
      </c>
      <c r="P13" s="129">
        <f t="shared" si="0"/>
        <v>0</v>
      </c>
      <c r="R13" s="300">
        <f>SUM(P13)-'4 Capital'!I110</f>
        <v>0</v>
      </c>
      <c r="S13" s="314" t="s">
        <v>181</v>
      </c>
    </row>
    <row r="14" spans="2:19" s="1" customFormat="1" ht="18.75" customHeight="1" x14ac:dyDescent="0.25">
      <c r="B14" s="128"/>
      <c r="C14" s="1" t="s">
        <v>182</v>
      </c>
      <c r="D14" s="129">
        <f>'Form 6A'!F61</f>
        <v>0</v>
      </c>
      <c r="E14" s="129">
        <f>'Form 6A'!G61</f>
        <v>0</v>
      </c>
      <c r="F14" s="129">
        <f>'Form 6A'!H61</f>
        <v>0</v>
      </c>
      <c r="G14" s="129">
        <f>'Form 6A'!I61</f>
        <v>0</v>
      </c>
      <c r="H14" s="129">
        <f>'Form 6B'!F61</f>
        <v>0</v>
      </c>
      <c r="I14" s="129">
        <f>'Form 6B'!G61</f>
        <v>0</v>
      </c>
      <c r="J14" s="129">
        <f>'Form 6B'!H61</f>
        <v>0</v>
      </c>
      <c r="K14" s="129">
        <f>'Form 6B'!I61</f>
        <v>0</v>
      </c>
      <c r="L14" s="129">
        <f>+'Form 6C'!F61</f>
        <v>0</v>
      </c>
      <c r="M14" s="129">
        <f>+'Form 6C'!G61</f>
        <v>0</v>
      </c>
      <c r="N14" s="129">
        <f>+'Form 6C'!H61</f>
        <v>0</v>
      </c>
      <c r="O14" s="129">
        <f>'Form 6C'!I61</f>
        <v>0</v>
      </c>
      <c r="P14" s="129">
        <f t="shared" si="0"/>
        <v>0</v>
      </c>
    </row>
    <row r="15" spans="2:19" s="1" customFormat="1" ht="18.75" customHeight="1" x14ac:dyDescent="0.25">
      <c r="B15" s="128"/>
      <c r="C15" s="1" t="s">
        <v>183</v>
      </c>
      <c r="D15" s="131">
        <f>'Form 6A'!F67</f>
        <v>0</v>
      </c>
      <c r="E15" s="131">
        <f>'Form 6A'!G67</f>
        <v>0</v>
      </c>
      <c r="F15" s="131">
        <f>'Form 6A'!H67</f>
        <v>0</v>
      </c>
      <c r="G15" s="131">
        <f>'Form 6A'!I67</f>
        <v>0</v>
      </c>
      <c r="H15" s="131">
        <f>'Form 6B'!F67</f>
        <v>0</v>
      </c>
      <c r="I15" s="131">
        <f>'Form 6B'!G67</f>
        <v>0</v>
      </c>
      <c r="J15" s="131">
        <f>'Form 6B'!H67</f>
        <v>0</v>
      </c>
      <c r="K15" s="131">
        <f>'Form 6B'!I67</f>
        <v>0</v>
      </c>
      <c r="L15" s="131">
        <f>+'Form 6C'!F67</f>
        <v>0</v>
      </c>
      <c r="M15" s="131">
        <f>+'Form 6C'!G67</f>
        <v>0</v>
      </c>
      <c r="N15" s="131">
        <f>+'Form 6C'!H67</f>
        <v>0</v>
      </c>
      <c r="O15" s="131">
        <f>'Form 6C'!I67</f>
        <v>0</v>
      </c>
      <c r="P15" s="129">
        <f t="shared" si="0"/>
        <v>0</v>
      </c>
    </row>
    <row r="16" spans="2:19" s="1" customFormat="1" ht="18.75" customHeight="1" x14ac:dyDescent="0.25">
      <c r="B16" s="126" t="s">
        <v>184</v>
      </c>
      <c r="D16" s="129">
        <f>SUM(D9:D15)</f>
        <v>0</v>
      </c>
      <c r="E16" s="129">
        <f t="shared" ref="E16:O16" si="1">SUM(E9:E15)</f>
        <v>0</v>
      </c>
      <c r="F16" s="129">
        <f t="shared" si="1"/>
        <v>0</v>
      </c>
      <c r="G16" s="129">
        <f t="shared" ref="G16" si="2">SUM(G9:G15)</f>
        <v>0</v>
      </c>
      <c r="H16" s="129">
        <f t="shared" si="1"/>
        <v>0</v>
      </c>
      <c r="I16" s="129">
        <f>SUM(I9:I15)</f>
        <v>0</v>
      </c>
      <c r="J16" s="129">
        <f>SUM(J9:J15)</f>
        <v>0</v>
      </c>
      <c r="K16" s="129">
        <f>SUM(K9:K15)</f>
        <v>0</v>
      </c>
      <c r="L16" s="129">
        <f t="shared" si="1"/>
        <v>0</v>
      </c>
      <c r="M16" s="129">
        <f t="shared" si="1"/>
        <v>0</v>
      </c>
      <c r="N16" s="129">
        <f t="shared" si="1"/>
        <v>0</v>
      </c>
      <c r="O16" s="129">
        <f t="shared" si="1"/>
        <v>0</v>
      </c>
      <c r="P16" s="129">
        <f>SUM(P9:P15)</f>
        <v>0</v>
      </c>
    </row>
    <row r="17" spans="2:20" s="1" customFormat="1" ht="13.5" customHeight="1" x14ac:dyDescent="0.25">
      <c r="B17" s="126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</row>
    <row r="18" spans="2:20" s="1" customFormat="1" ht="18.75" customHeight="1" x14ac:dyDescent="0.25">
      <c r="B18" s="132" t="s">
        <v>571</v>
      </c>
      <c r="D18" s="129">
        <f>'Form 6A'!F71</f>
        <v>0</v>
      </c>
      <c r="E18" s="129">
        <f>'Form 6A'!G71</f>
        <v>0</v>
      </c>
      <c r="F18" s="129">
        <f>'Form 6A'!H71</f>
        <v>0</v>
      </c>
      <c r="G18" s="129">
        <f>'Form 6A'!I71</f>
        <v>0</v>
      </c>
      <c r="H18" s="129">
        <f>'Form 6B'!F71</f>
        <v>0</v>
      </c>
      <c r="I18" s="129">
        <f>'Form 6B'!G71</f>
        <v>0</v>
      </c>
      <c r="J18" s="129">
        <f>'Form 6B'!H71</f>
        <v>0</v>
      </c>
      <c r="K18" s="129">
        <f>'Form 6B'!I71</f>
        <v>0</v>
      </c>
      <c r="L18" s="129">
        <f>+'Form 6C'!F71</f>
        <v>0</v>
      </c>
      <c r="M18" s="129">
        <f>+'Form 6C'!G71</f>
        <v>0</v>
      </c>
      <c r="N18" s="129">
        <f>+'Form 6C'!H71</f>
        <v>0</v>
      </c>
      <c r="O18" s="129">
        <f>'Form 6C'!I71</f>
        <v>0</v>
      </c>
      <c r="P18" s="129">
        <f>SUM(D18:O18)</f>
        <v>0</v>
      </c>
    </row>
    <row r="19" spans="2:20" s="1" customFormat="1" ht="13.5" customHeight="1" x14ac:dyDescent="0.25">
      <c r="B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2:20" s="1" customFormat="1" ht="18.75" customHeight="1" x14ac:dyDescent="0.25">
      <c r="B20" s="126" t="s">
        <v>185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2:20" s="1" customFormat="1" ht="18.75" customHeight="1" x14ac:dyDescent="0.25">
      <c r="B21" s="126"/>
      <c r="C21" s="1" t="s">
        <v>186</v>
      </c>
      <c r="D21" s="129">
        <f>'Form 6A'!F75</f>
        <v>0</v>
      </c>
      <c r="E21" s="129">
        <f>'Form 6A'!G75</f>
        <v>0</v>
      </c>
      <c r="F21" s="129">
        <f>'Form 6A'!H75</f>
        <v>0</v>
      </c>
      <c r="G21" s="129">
        <f>'Form 6A'!I75</f>
        <v>0</v>
      </c>
      <c r="H21" s="129">
        <f>'Form 6B'!F75</f>
        <v>0</v>
      </c>
      <c r="I21" s="129">
        <f>'Form 6B'!G75</f>
        <v>0</v>
      </c>
      <c r="J21" s="129">
        <f>'Form 6B'!H75</f>
        <v>0</v>
      </c>
      <c r="K21" s="129">
        <f>'Form 6B'!I75</f>
        <v>0</v>
      </c>
      <c r="L21" s="129">
        <f>+'Form 6C'!F75</f>
        <v>0</v>
      </c>
      <c r="M21" s="129">
        <f>+'Form 6C'!G75</f>
        <v>0</v>
      </c>
      <c r="N21" s="129">
        <f>+'Form 6C'!H75</f>
        <v>0</v>
      </c>
      <c r="O21" s="129">
        <f>'Form 6C'!I75</f>
        <v>0</v>
      </c>
      <c r="P21" s="129">
        <f>SUM(D21:O21)</f>
        <v>0</v>
      </c>
      <c r="R21" s="314"/>
      <c r="S21" s="314"/>
      <c r="T21" s="314"/>
    </row>
    <row r="22" spans="2:20" s="1" customFormat="1" ht="18.75" customHeight="1" x14ac:dyDescent="0.25">
      <c r="B22" s="126"/>
      <c r="C22" s="1" t="s">
        <v>187</v>
      </c>
      <c r="D22" s="129">
        <f>'Form 6A'!F80</f>
        <v>0</v>
      </c>
      <c r="E22" s="129">
        <f>'Form 6A'!G80</f>
        <v>0</v>
      </c>
      <c r="F22" s="129">
        <f>'Form 6A'!H80</f>
        <v>0</v>
      </c>
      <c r="G22" s="129">
        <f>'Form 6A'!I80</f>
        <v>0</v>
      </c>
      <c r="H22" s="129">
        <f>'Form 6B'!F80</f>
        <v>0</v>
      </c>
      <c r="I22" s="129">
        <f>'Form 6B'!G80</f>
        <v>0</v>
      </c>
      <c r="J22" s="129">
        <f>'Form 6B'!H80</f>
        <v>0</v>
      </c>
      <c r="K22" s="129">
        <f>'Form 6B'!I80</f>
        <v>0</v>
      </c>
      <c r="L22" s="129">
        <f>+'Form 6C'!F80</f>
        <v>0</v>
      </c>
      <c r="M22" s="129">
        <f>+'Form 6C'!G80</f>
        <v>0</v>
      </c>
      <c r="N22" s="129">
        <f>+'Form 6C'!H80</f>
        <v>0</v>
      </c>
      <c r="O22" s="129">
        <f>'Form 6C'!I80</f>
        <v>0</v>
      </c>
      <c r="P22" s="129">
        <f>SUM(D22:O22)</f>
        <v>0</v>
      </c>
    </row>
    <row r="23" spans="2:20" s="1" customFormat="1" ht="19.5" customHeight="1" x14ac:dyDescent="0.25">
      <c r="B23" s="128"/>
      <c r="C23" s="1" t="s">
        <v>366</v>
      </c>
      <c r="D23" s="131">
        <f>'Form 6A'!F86</f>
        <v>0</v>
      </c>
      <c r="E23" s="131">
        <f>'Form 6A'!G86</f>
        <v>0</v>
      </c>
      <c r="F23" s="131">
        <f>'Form 6A'!H86</f>
        <v>0</v>
      </c>
      <c r="G23" s="131">
        <f>'Form 6A'!I86</f>
        <v>0</v>
      </c>
      <c r="H23" s="131">
        <f>'Form 6B'!F86</f>
        <v>0</v>
      </c>
      <c r="I23" s="131">
        <f>'Form 6B'!G86</f>
        <v>0</v>
      </c>
      <c r="J23" s="131">
        <f>'Form 6B'!H86</f>
        <v>0</v>
      </c>
      <c r="K23" s="131">
        <f>'Form 6B'!I86</f>
        <v>0</v>
      </c>
      <c r="L23" s="131">
        <f>+'Form 6C'!F86</f>
        <v>0</v>
      </c>
      <c r="M23" s="131">
        <f>+'Form 6C'!G86</f>
        <v>0</v>
      </c>
      <c r="N23" s="131">
        <f>+'Form 6C'!H86</f>
        <v>0</v>
      </c>
      <c r="O23" s="131">
        <f>'Form 6C'!I86</f>
        <v>0</v>
      </c>
      <c r="P23" s="131">
        <f>SUM(D23:O23)</f>
        <v>0</v>
      </c>
    </row>
    <row r="24" spans="2:20" s="1" customFormat="1" ht="18.75" customHeight="1" x14ac:dyDescent="0.25">
      <c r="B24" s="126" t="s">
        <v>188</v>
      </c>
      <c r="D24" s="129">
        <f t="shared" ref="D24:O24" si="3">SUM(D21:D23)</f>
        <v>0</v>
      </c>
      <c r="E24" s="129">
        <f t="shared" si="3"/>
        <v>0</v>
      </c>
      <c r="F24" s="129">
        <f t="shared" si="3"/>
        <v>0</v>
      </c>
      <c r="G24" s="129">
        <f t="shared" si="3"/>
        <v>0</v>
      </c>
      <c r="H24" s="129">
        <f t="shared" si="3"/>
        <v>0</v>
      </c>
      <c r="I24" s="129">
        <f t="shared" si="3"/>
        <v>0</v>
      </c>
      <c r="J24" s="129">
        <f t="shared" si="3"/>
        <v>0</v>
      </c>
      <c r="K24" s="129">
        <f t="shared" si="3"/>
        <v>0</v>
      </c>
      <c r="L24" s="129">
        <f t="shared" si="3"/>
        <v>0</v>
      </c>
      <c r="M24" s="129">
        <f t="shared" si="3"/>
        <v>0</v>
      </c>
      <c r="N24" s="129">
        <f t="shared" si="3"/>
        <v>0</v>
      </c>
      <c r="O24" s="129">
        <f t="shared" si="3"/>
        <v>0</v>
      </c>
      <c r="P24" s="129">
        <f>SUM(P21:P23)</f>
        <v>0</v>
      </c>
    </row>
    <row r="25" spans="2:20" s="1" customFormat="1" ht="12.75" customHeight="1" x14ac:dyDescent="0.25">
      <c r="B25" s="126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2:20" s="1" customFormat="1" ht="34.5" customHeight="1" x14ac:dyDescent="0.25">
      <c r="B26" s="576" t="s">
        <v>570</v>
      </c>
      <c r="C26" s="576"/>
      <c r="D26" s="129">
        <f t="shared" ref="D26:P26" si="4">IF(D18="","",D16+D18+D24)</f>
        <v>0</v>
      </c>
      <c r="E26" s="129">
        <f t="shared" si="4"/>
        <v>0</v>
      </c>
      <c r="F26" s="129">
        <f t="shared" si="4"/>
        <v>0</v>
      </c>
      <c r="G26" s="129">
        <f t="shared" si="4"/>
        <v>0</v>
      </c>
      <c r="H26" s="129">
        <f t="shared" si="4"/>
        <v>0</v>
      </c>
      <c r="I26" s="129">
        <f t="shared" si="4"/>
        <v>0</v>
      </c>
      <c r="J26" s="129">
        <f t="shared" si="4"/>
        <v>0</v>
      </c>
      <c r="K26" s="129">
        <f t="shared" si="4"/>
        <v>0</v>
      </c>
      <c r="L26" s="129">
        <f t="shared" si="4"/>
        <v>0</v>
      </c>
      <c r="M26" s="129">
        <f t="shared" si="4"/>
        <v>0</v>
      </c>
      <c r="N26" s="129">
        <f t="shared" si="4"/>
        <v>0</v>
      </c>
      <c r="O26" s="129">
        <f t="shared" si="4"/>
        <v>0</v>
      </c>
      <c r="P26" s="129">
        <f t="shared" si="4"/>
        <v>0</v>
      </c>
      <c r="R26" s="300">
        <f>P26-'Form 6'!F91</f>
        <v>0</v>
      </c>
      <c r="S26" s="314" t="s">
        <v>181</v>
      </c>
    </row>
    <row r="27" spans="2:20" s="1" customFormat="1" ht="13.5" customHeight="1" x14ac:dyDescent="0.25">
      <c r="B27" s="133"/>
      <c r="C27" s="134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2:20" s="1" customFormat="1" ht="13.5" customHeight="1" x14ac:dyDescent="0.25">
      <c r="B28" s="133"/>
      <c r="C28" s="134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29"/>
    </row>
    <row r="29" spans="2:20" s="1" customFormat="1" ht="13.5" customHeight="1" x14ac:dyDescent="0.25">
      <c r="B29" s="126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</row>
    <row r="30" spans="2:20" s="1" customFormat="1" ht="13.5" customHeight="1" x14ac:dyDescent="0.25">
      <c r="B30" s="263"/>
      <c r="C30" s="264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</row>
    <row r="31" spans="2:20" s="1" customFormat="1" ht="18.600000000000001" customHeight="1" x14ac:dyDescent="0.25">
      <c r="B31" s="132" t="s">
        <v>571</v>
      </c>
      <c r="D31" s="135" t="s">
        <v>189</v>
      </c>
      <c r="E31" s="135" t="s">
        <v>189</v>
      </c>
      <c r="F31" s="135" t="s">
        <v>189</v>
      </c>
      <c r="G31" s="135" t="s">
        <v>189</v>
      </c>
      <c r="H31" s="135" t="s">
        <v>189</v>
      </c>
      <c r="I31" s="135" t="s">
        <v>189</v>
      </c>
      <c r="J31" s="135" t="s">
        <v>189</v>
      </c>
      <c r="K31" s="135" t="s">
        <v>189</v>
      </c>
      <c r="L31" s="135" t="s">
        <v>189</v>
      </c>
      <c r="M31" s="135" t="s">
        <v>189</v>
      </c>
      <c r="N31" s="135" t="s">
        <v>189</v>
      </c>
      <c r="O31" s="135" t="s">
        <v>189</v>
      </c>
      <c r="P31" s="129">
        <f>'Form 6'!F93</f>
        <v>0</v>
      </c>
    </row>
    <row r="32" spans="2:20" s="1" customFormat="1" ht="16.149999999999999" customHeight="1" x14ac:dyDescent="0.25">
      <c r="B32" s="126"/>
      <c r="C32" s="1" t="s">
        <v>572</v>
      </c>
      <c r="D32" s="135" t="s">
        <v>189</v>
      </c>
      <c r="E32" s="135" t="s">
        <v>189</v>
      </c>
      <c r="F32" s="135" t="s">
        <v>189</v>
      </c>
      <c r="G32" s="135" t="s">
        <v>189</v>
      </c>
      <c r="H32" s="135" t="s">
        <v>189</v>
      </c>
      <c r="I32" s="135" t="s">
        <v>189</v>
      </c>
      <c r="J32" s="135" t="s">
        <v>189</v>
      </c>
      <c r="K32" s="135" t="s">
        <v>189</v>
      </c>
      <c r="L32" s="135" t="s">
        <v>189</v>
      </c>
      <c r="M32" s="135" t="s">
        <v>189</v>
      </c>
      <c r="N32" s="135" t="s">
        <v>189</v>
      </c>
      <c r="O32" s="135" t="s">
        <v>189</v>
      </c>
      <c r="P32" s="129">
        <f>'Form 6'!F94</f>
        <v>38000000</v>
      </c>
    </row>
    <row r="33" spans="2:16" s="1" customFormat="1" ht="18.600000000000001" customHeight="1" x14ac:dyDescent="0.25">
      <c r="B33" s="132" t="s">
        <v>190</v>
      </c>
      <c r="D33" s="135" t="s">
        <v>189</v>
      </c>
      <c r="E33" s="135" t="s">
        <v>189</v>
      </c>
      <c r="F33" s="135" t="s">
        <v>189</v>
      </c>
      <c r="G33" s="135" t="s">
        <v>189</v>
      </c>
      <c r="H33" s="135" t="s">
        <v>189</v>
      </c>
      <c r="I33" s="135" t="s">
        <v>189</v>
      </c>
      <c r="J33" s="135" t="s">
        <v>189</v>
      </c>
      <c r="K33" s="135" t="s">
        <v>189</v>
      </c>
      <c r="L33" s="135" t="s">
        <v>189</v>
      </c>
      <c r="M33" s="135" t="s">
        <v>189</v>
      </c>
      <c r="N33" s="135" t="s">
        <v>189</v>
      </c>
      <c r="O33" s="135" t="s">
        <v>189</v>
      </c>
      <c r="P33" s="129">
        <f>+P31-P32</f>
        <v>-38000000</v>
      </c>
    </row>
    <row r="34" spans="2:16" s="1" customFormat="1" ht="13.5" customHeight="1" x14ac:dyDescent="0.25">
      <c r="B34" s="266"/>
      <c r="C34" s="90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</row>
    <row r="35" spans="2:16" s="1" customFormat="1" ht="18.75" customHeight="1" x14ac:dyDescent="0.25">
      <c r="B35" s="136" t="s">
        <v>285</v>
      </c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</row>
  </sheetData>
  <mergeCells count="4">
    <mergeCell ref="B26:C26"/>
    <mergeCell ref="L5:O5"/>
    <mergeCell ref="H5:K5"/>
    <mergeCell ref="D5:G5"/>
  </mergeCells>
  <phoneticPr fontId="0" type="noConversion"/>
  <printOptions horizontalCentered="1"/>
  <pageMargins left="0.18" right="0" top="0.46" bottom="0.32" header="0.28000000000000003" footer="0.15"/>
  <pageSetup scale="50" orientation="landscape" r:id="rId1"/>
  <headerFooter alignWithMargins="0">
    <oddHeader>&amp;C&amp;"Book Antiqua,Bold"Form 5</oddHeader>
    <oddFooter>&amp;R&amp;8Page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7"/>
  </sheetPr>
  <dimension ref="A1:Z110"/>
  <sheetViews>
    <sheetView workbookViewId="0">
      <selection activeCell="D97" sqref="D97"/>
    </sheetView>
  </sheetViews>
  <sheetFormatPr defaultColWidth="9.140625" defaultRowHeight="12.75" x14ac:dyDescent="0.2"/>
  <cols>
    <col min="1" max="1" width="2.7109375" style="1" customWidth="1"/>
    <col min="2" max="2" width="3.7109375" style="1" customWidth="1"/>
    <col min="3" max="3" width="43.140625" style="1" customWidth="1"/>
    <col min="4" max="4" width="10.85546875" style="1" customWidth="1"/>
    <col min="5" max="5" width="5.85546875" style="1" customWidth="1"/>
    <col min="6" max="6" width="26.42578125" style="139" customWidth="1"/>
    <col min="7" max="7" width="2" style="1" customWidth="1"/>
    <col min="8" max="8" width="10.140625" style="1" customWidth="1"/>
    <col min="9" max="9" width="2.28515625" style="1" bestFit="1" customWidth="1"/>
    <col min="10" max="10" width="27.42578125" style="1" customWidth="1"/>
    <col min="11" max="11" width="2.140625" style="1" customWidth="1"/>
    <col min="12" max="12" width="11.42578125" style="1" bestFit="1" customWidth="1"/>
    <col min="13" max="13" width="9.140625" style="1"/>
    <col min="14" max="14" width="23.28515625" style="1" customWidth="1"/>
    <col min="15" max="15" width="18.7109375" style="1" customWidth="1"/>
    <col min="16" max="16" width="20.140625" style="1" customWidth="1"/>
    <col min="17" max="19" width="9.140625" style="1"/>
    <col min="20" max="20" width="14.28515625" style="1" customWidth="1"/>
    <col min="21" max="21" width="12.42578125" style="1" bestFit="1" customWidth="1"/>
    <col min="22" max="23" width="12.85546875" style="1" customWidth="1"/>
    <col min="24" max="24" width="28.85546875" style="1" customWidth="1"/>
    <col min="25" max="26" width="15" style="1" customWidth="1"/>
    <col min="27" max="16384" width="9.140625" style="1"/>
  </cols>
  <sheetData>
    <row r="1" spans="1:26" ht="17.25" customHeight="1" x14ac:dyDescent="0.25">
      <c r="A1" s="23" t="s">
        <v>191</v>
      </c>
      <c r="B1" s="23"/>
      <c r="C1" s="23"/>
      <c r="D1" s="23"/>
      <c r="E1" s="23"/>
      <c r="F1" s="2" t="str">
        <f>'2 Op_Statistics'!$Q$1</f>
        <v xml:space="preserve">RecycleSmart Base </v>
      </c>
    </row>
    <row r="2" spans="1:26" ht="17.25" customHeight="1" x14ac:dyDescent="0.25">
      <c r="A2" s="23" t="str">
        <f>'1 Gen_Info'!B2</f>
        <v xml:space="preserve">Proposer Name: </v>
      </c>
      <c r="C2" s="23"/>
      <c r="D2" s="23"/>
      <c r="F2" s="1"/>
    </row>
    <row r="3" spans="1:26" ht="9.75" customHeight="1" x14ac:dyDescent="0.2"/>
    <row r="4" spans="1:26" ht="15" x14ac:dyDescent="0.25">
      <c r="B4" s="580" t="s">
        <v>569</v>
      </c>
      <c r="C4" s="580"/>
      <c r="D4" s="580"/>
      <c r="E4" s="580"/>
      <c r="F4" s="580"/>
      <c r="G4" s="580"/>
    </row>
    <row r="5" spans="1:26" ht="13.5" thickBot="1" x14ac:dyDescent="0.25"/>
    <row r="6" spans="1:26" ht="15.75" customHeight="1" x14ac:dyDescent="0.2">
      <c r="A6" s="579" t="s">
        <v>362</v>
      </c>
      <c r="B6" s="579"/>
      <c r="C6" s="579"/>
      <c r="D6" s="579"/>
      <c r="E6" s="579"/>
      <c r="F6" s="333" t="s">
        <v>430</v>
      </c>
      <c r="G6" s="578"/>
      <c r="H6" s="578"/>
      <c r="I6" s="578"/>
      <c r="J6" s="334" t="s">
        <v>430</v>
      </c>
    </row>
    <row r="7" spans="1:26" ht="48.75" customHeight="1" x14ac:dyDescent="0.2">
      <c r="A7" s="579"/>
      <c r="B7" s="579"/>
      <c r="C7" s="579"/>
      <c r="D7" s="579"/>
      <c r="E7" s="579"/>
      <c r="F7" s="364" t="str">
        <f>J7</f>
        <v>REPORT FOR 12-MONTH PERIOD ENDING FEB. 29, 2028</v>
      </c>
      <c r="G7" s="578"/>
      <c r="H7" s="578"/>
      <c r="I7" s="578"/>
      <c r="J7" s="365" t="str">
        <f>'5 Comp'!C6</f>
        <v>REPORT FOR 12-MONTH PERIOD ENDING FEB. 29, 2028</v>
      </c>
    </row>
    <row r="8" spans="1:26" ht="20.100000000000001" customHeight="1" x14ac:dyDescent="0.2">
      <c r="A8" s="148"/>
      <c r="B8" s="335"/>
      <c r="F8" s="336" t="s">
        <v>192</v>
      </c>
      <c r="J8" s="337" t="s">
        <v>193</v>
      </c>
    </row>
    <row r="9" spans="1:26" ht="5.25" customHeight="1" x14ac:dyDescent="0.2">
      <c r="A9" s="148"/>
      <c r="F9" s="218"/>
      <c r="J9" s="140"/>
    </row>
    <row r="10" spans="1:26" x14ac:dyDescent="0.2">
      <c r="A10" s="148" t="s">
        <v>194</v>
      </c>
      <c r="J10" s="140"/>
    </row>
    <row r="11" spans="1:26" x14ac:dyDescent="0.2">
      <c r="A11" s="148"/>
      <c r="B11" s="1" t="s">
        <v>195</v>
      </c>
      <c r="F11" s="200">
        <f>'Form 6A'!J10+'Form 6B'!J10+'Form 6C'!J10</f>
        <v>0</v>
      </c>
      <c r="J11" s="154">
        <f>F11</f>
        <v>0</v>
      </c>
      <c r="K11" s="217"/>
      <c r="O11" s="222"/>
      <c r="P11" s="222"/>
      <c r="T11" s="139"/>
      <c r="U11" s="277"/>
      <c r="V11" s="277"/>
      <c r="W11" s="139"/>
      <c r="Y11" s="278"/>
      <c r="Z11" s="216"/>
    </row>
    <row r="12" spans="1:26" x14ac:dyDescent="0.2">
      <c r="A12" s="148"/>
      <c r="B12" s="1" t="s">
        <v>196</v>
      </c>
      <c r="F12" s="200">
        <f>'Form 6A'!J11+'Form 6B'!J11+'Form 6C'!J11</f>
        <v>0</v>
      </c>
      <c r="J12" s="154">
        <f t="shared" ref="J12:J21" si="0">F12</f>
        <v>0</v>
      </c>
      <c r="K12" s="217"/>
      <c r="O12" s="222"/>
      <c r="P12" s="222"/>
      <c r="T12" s="139"/>
      <c r="U12" s="277"/>
      <c r="V12" s="277"/>
      <c r="W12" s="139"/>
      <c r="Y12" s="278"/>
      <c r="Z12" s="216"/>
    </row>
    <row r="13" spans="1:26" x14ac:dyDescent="0.2">
      <c r="A13" s="148"/>
      <c r="B13" s="1" t="s">
        <v>197</v>
      </c>
      <c r="F13" s="200">
        <f>'Form 6A'!J12+'Form 6B'!J12+'Form 6C'!J12</f>
        <v>0</v>
      </c>
      <c r="J13" s="154">
        <f t="shared" si="0"/>
        <v>0</v>
      </c>
      <c r="K13" s="217"/>
      <c r="O13" s="222"/>
      <c r="P13" s="222"/>
      <c r="T13" s="139"/>
      <c r="U13" s="277"/>
      <c r="V13" s="277"/>
      <c r="W13" s="139"/>
      <c r="Y13" s="278"/>
      <c r="Z13" s="216"/>
    </row>
    <row r="14" spans="1:26" x14ac:dyDescent="0.2">
      <c r="A14" s="148"/>
      <c r="B14" s="1" t="s">
        <v>198</v>
      </c>
      <c r="F14" s="200">
        <f>'Form 6A'!J13+'Form 6B'!J13+'Form 6C'!J13</f>
        <v>0</v>
      </c>
      <c r="J14" s="154">
        <f t="shared" si="0"/>
        <v>0</v>
      </c>
      <c r="K14" s="217"/>
      <c r="O14" s="222"/>
      <c r="P14" s="222"/>
      <c r="T14" s="139"/>
      <c r="U14" s="277"/>
      <c r="V14" s="277"/>
      <c r="W14" s="139"/>
      <c r="Y14" s="278"/>
      <c r="Z14" s="216"/>
    </row>
    <row r="15" spans="1:26" x14ac:dyDescent="0.2">
      <c r="A15" s="148"/>
      <c r="B15" s="1" t="s">
        <v>199</v>
      </c>
      <c r="F15" s="200">
        <f>'Form 6A'!J14+'Form 6B'!J14+'Form 6C'!J14</f>
        <v>0</v>
      </c>
      <c r="J15" s="154">
        <f t="shared" si="0"/>
        <v>0</v>
      </c>
      <c r="K15" s="217"/>
      <c r="O15" s="222"/>
      <c r="P15" s="222"/>
      <c r="T15" s="139"/>
      <c r="U15" s="277"/>
      <c r="V15" s="277"/>
      <c r="W15" s="139"/>
      <c r="Y15" s="278"/>
      <c r="Z15" s="216"/>
    </row>
    <row r="16" spans="1:26" x14ac:dyDescent="0.2">
      <c r="A16" s="148"/>
      <c r="B16" s="1" t="s">
        <v>200</v>
      </c>
      <c r="F16" s="200">
        <f>'Form 6A'!J15+'Form 6B'!J15+'Form 6C'!J15</f>
        <v>0</v>
      </c>
      <c r="J16" s="154">
        <f t="shared" si="0"/>
        <v>0</v>
      </c>
      <c r="K16" s="217"/>
      <c r="O16" s="222"/>
      <c r="P16" s="222"/>
      <c r="T16" s="139"/>
      <c r="U16" s="277"/>
      <c r="V16" s="277"/>
      <c r="W16" s="139"/>
      <c r="Y16" s="278"/>
      <c r="Z16" s="216"/>
    </row>
    <row r="17" spans="1:26" x14ac:dyDescent="0.2">
      <c r="A17" s="148"/>
      <c r="B17" s="1" t="s">
        <v>201</v>
      </c>
      <c r="F17" s="200">
        <f>'Form 6A'!J16+'Form 6B'!J16+'Form 6C'!J16</f>
        <v>0</v>
      </c>
      <c r="J17" s="154">
        <f t="shared" si="0"/>
        <v>0</v>
      </c>
      <c r="K17" s="217"/>
      <c r="O17" s="222"/>
      <c r="P17" s="222"/>
      <c r="T17" s="139"/>
      <c r="U17" s="277"/>
      <c r="V17" s="277"/>
      <c r="W17" s="139"/>
      <c r="Y17" s="278"/>
      <c r="Z17" s="216"/>
    </row>
    <row r="18" spans="1:26" x14ac:dyDescent="0.2">
      <c r="A18" s="148"/>
      <c r="B18" s="1" t="s">
        <v>202</v>
      </c>
      <c r="F18" s="200">
        <f>'Form 6A'!J17+'Form 6B'!J17+'Form 6C'!J17</f>
        <v>0</v>
      </c>
      <c r="J18" s="154">
        <f t="shared" si="0"/>
        <v>0</v>
      </c>
      <c r="K18" s="217"/>
      <c r="O18" s="222"/>
      <c r="P18" s="222"/>
      <c r="T18" s="139"/>
      <c r="U18" s="277"/>
      <c r="V18" s="277"/>
      <c r="W18" s="139"/>
      <c r="Y18" s="278"/>
      <c r="Z18" s="216"/>
    </row>
    <row r="19" spans="1:26" x14ac:dyDescent="0.2">
      <c r="A19" s="148"/>
      <c r="B19" s="1" t="s">
        <v>203</v>
      </c>
      <c r="F19" s="200">
        <f>'Form 6A'!J18+'Form 6B'!J18+'Form 6C'!J18</f>
        <v>0</v>
      </c>
      <c r="J19" s="154">
        <f t="shared" si="0"/>
        <v>0</v>
      </c>
      <c r="K19" s="217"/>
      <c r="O19" s="222"/>
      <c r="P19" s="222"/>
      <c r="T19" s="139"/>
      <c r="U19" s="277"/>
      <c r="V19" s="277"/>
      <c r="W19" s="139"/>
      <c r="Y19" s="278"/>
      <c r="Z19" s="216"/>
    </row>
    <row r="20" spans="1:26" x14ac:dyDescent="0.2">
      <c r="A20" s="148"/>
      <c r="B20" s="1" t="s">
        <v>204</v>
      </c>
      <c r="F20" s="200">
        <f>'Form 6A'!J19+'Form 6B'!J19+'Form 6C'!J19</f>
        <v>0</v>
      </c>
      <c r="J20" s="154">
        <f t="shared" si="0"/>
        <v>0</v>
      </c>
      <c r="K20" s="217"/>
      <c r="O20" s="222"/>
      <c r="P20" s="222"/>
      <c r="T20" s="139"/>
      <c r="U20" s="277"/>
      <c r="V20" s="277"/>
      <c r="W20" s="139"/>
      <c r="Y20" s="278"/>
      <c r="Z20" s="216"/>
    </row>
    <row r="21" spans="1:26" x14ac:dyDescent="0.2">
      <c r="A21" s="148"/>
      <c r="B21" s="1" t="s">
        <v>205</v>
      </c>
      <c r="F21" s="200">
        <f>'Form 6A'!J20+'Form 6B'!J20+'Form 6C'!J20</f>
        <v>0</v>
      </c>
      <c r="J21" s="154">
        <f t="shared" si="0"/>
        <v>0</v>
      </c>
      <c r="K21" s="217"/>
      <c r="P21" s="222"/>
      <c r="Y21" s="278"/>
      <c r="Z21" s="216"/>
    </row>
    <row r="22" spans="1:26" x14ac:dyDescent="0.2">
      <c r="A22" s="148" t="s">
        <v>206</v>
      </c>
      <c r="F22" s="200">
        <f>'Form 6A'!J21+'Form 6B'!J21+'Form 6C'!J21</f>
        <v>0</v>
      </c>
      <c r="J22" s="172">
        <f>SUM(J11:J21)</f>
        <v>0</v>
      </c>
      <c r="K22" s="217"/>
      <c r="O22" s="277"/>
      <c r="P22" s="222"/>
      <c r="Y22" s="278"/>
      <c r="Z22" s="216"/>
    </row>
    <row r="23" spans="1:26" ht="8.25" customHeight="1" x14ac:dyDescent="0.2">
      <c r="A23" s="148"/>
      <c r="J23" s="140"/>
      <c r="Y23" s="278"/>
      <c r="Z23" s="216"/>
    </row>
    <row r="24" spans="1:26" x14ac:dyDescent="0.2">
      <c r="A24" s="148" t="s">
        <v>207</v>
      </c>
      <c r="J24" s="140"/>
      <c r="K24" s="217"/>
      <c r="Y24" s="278"/>
      <c r="Z24" s="216"/>
    </row>
    <row r="25" spans="1:26" x14ac:dyDescent="0.2">
      <c r="A25" s="148"/>
      <c r="B25" s="1" t="str">
        <f>+'Form 6A'!B24</f>
        <v>Tires &amp; Tubes</v>
      </c>
      <c r="F25" s="200">
        <f>'Form 6A'!J24+'Form 6B'!J24+'Form 6C'!J24</f>
        <v>0</v>
      </c>
      <c r="J25" s="338"/>
      <c r="O25" s="222"/>
      <c r="P25" s="222"/>
    </row>
    <row r="26" spans="1:26" x14ac:dyDescent="0.2">
      <c r="A26" s="148"/>
      <c r="B26" s="1" t="str">
        <f>+'Form 6A'!B25</f>
        <v>Parts &amp; Supplies (fluid, oil, etc.,)</v>
      </c>
      <c r="F26" s="200">
        <f>'Form 6A'!J25+'Form 6B'!J25+'Form 6C'!J25</f>
        <v>0</v>
      </c>
      <c r="J26" s="338"/>
      <c r="O26" s="222"/>
      <c r="P26" s="222"/>
    </row>
    <row r="27" spans="1:26" x14ac:dyDescent="0.2">
      <c r="A27" s="148"/>
      <c r="B27" s="1" t="str">
        <f>+'Form 6A'!B26</f>
        <v>Taxes &amp; Licenses</v>
      </c>
      <c r="F27" s="200">
        <f>'Form 6A'!J26+'Form 6B'!J26+'Form 6C'!J26</f>
        <v>0</v>
      </c>
      <c r="J27" s="338"/>
      <c r="O27" s="222"/>
      <c r="P27" s="222"/>
    </row>
    <row r="28" spans="1:26" x14ac:dyDescent="0.2">
      <c r="A28" s="148"/>
      <c r="B28" s="1" t="str">
        <f>+'Form 6A'!B27</f>
        <v>Equipment Rental</v>
      </c>
      <c r="F28" s="200">
        <f>'Form 6A'!J27+'Form 6B'!J27+'Form 6C'!J27</f>
        <v>0</v>
      </c>
      <c r="J28" s="338"/>
      <c r="O28" s="222"/>
      <c r="P28" s="222"/>
    </row>
    <row r="29" spans="1:26" x14ac:dyDescent="0.2">
      <c r="A29" s="148"/>
      <c r="B29" s="1" t="str">
        <f>+'Form 6A'!B28</f>
        <v>Materials and Supplies</v>
      </c>
      <c r="F29" s="200">
        <f>'Form 6A'!J28+'Form 6B'!J28+'Form 6C'!J28</f>
        <v>0</v>
      </c>
      <c r="J29" s="338"/>
      <c r="O29" s="222"/>
      <c r="P29" s="222"/>
    </row>
    <row r="30" spans="1:26" x14ac:dyDescent="0.2">
      <c r="A30" s="148"/>
      <c r="B30" s="1" t="str">
        <f>+'Form 6A'!B29</f>
        <v>Hardware</v>
      </c>
      <c r="F30" s="200">
        <f>'Form 6A'!J29+'Form 6B'!J29+'Form 6C'!J29</f>
        <v>0</v>
      </c>
      <c r="J30" s="338"/>
      <c r="O30" s="222"/>
      <c r="P30" s="222"/>
    </row>
    <row r="31" spans="1:26" x14ac:dyDescent="0.2">
      <c r="A31" s="148"/>
      <c r="B31" s="1" t="str">
        <f>+'Form 6A'!B30</f>
        <v>Oil &amp; Lube</v>
      </c>
      <c r="F31" s="200">
        <f>'Form 6A'!J30+'Form 6B'!J30+'Form 6C'!J30</f>
        <v>0</v>
      </c>
      <c r="J31" s="338"/>
    </row>
    <row r="32" spans="1:26" x14ac:dyDescent="0.2">
      <c r="A32" s="148"/>
      <c r="B32" s="1" t="str">
        <f>+'Form 6A'!B31</f>
        <v>Outside Repairs</v>
      </c>
      <c r="F32" s="200">
        <f>'Form 6A'!J31+'Form 6B'!J31+'Form 6C'!J31</f>
        <v>0</v>
      </c>
      <c r="J32" s="338"/>
      <c r="O32" s="222"/>
      <c r="P32" s="222"/>
    </row>
    <row r="33" spans="1:16" x14ac:dyDescent="0.2">
      <c r="A33" s="148"/>
      <c r="B33" s="1" t="str">
        <f>+'Form 6A'!B32</f>
        <v>Truck Washing</v>
      </c>
      <c r="F33" s="200">
        <f>'Form 6A'!J32+'Form 6B'!J32+'Form 6C'!J32</f>
        <v>0</v>
      </c>
      <c r="J33" s="338"/>
      <c r="O33" s="222"/>
      <c r="P33" s="222"/>
    </row>
    <row r="34" spans="1:16" x14ac:dyDescent="0.2">
      <c r="A34" s="148"/>
      <c r="B34" s="1" t="str">
        <f>+'Form 6A'!B33</f>
        <v>Shop Cleaning</v>
      </c>
      <c r="F34" s="200">
        <f>'Form 6A'!J33+'Form 6B'!J33+'Form 6C'!J33</f>
        <v>0</v>
      </c>
      <c r="J34" s="338"/>
      <c r="O34" s="222"/>
      <c r="P34" s="222"/>
    </row>
    <row r="35" spans="1:16" x14ac:dyDescent="0.2">
      <c r="A35" s="148"/>
      <c r="B35" s="1" t="str">
        <f>+'Form 6A'!B34</f>
        <v>Shop Supplies</v>
      </c>
      <c r="F35" s="200">
        <f>'Form 6A'!J34+'Form 6B'!J34+'Form 6C'!J34</f>
        <v>0</v>
      </c>
      <c r="J35" s="338"/>
      <c r="O35" s="222"/>
      <c r="P35" s="222"/>
    </row>
    <row r="36" spans="1:16" x14ac:dyDescent="0.2">
      <c r="A36" s="148"/>
      <c r="B36" s="1" t="str">
        <f>+'Form 6A'!B35</f>
        <v>Shop Small Tools</v>
      </c>
      <c r="F36" s="200">
        <f>'Form 6A'!J35+'Form 6B'!J35+'Form 6C'!J35</f>
        <v>0</v>
      </c>
      <c r="J36" s="338"/>
      <c r="O36" s="222"/>
      <c r="P36" s="222"/>
    </row>
    <row r="37" spans="1:16" x14ac:dyDescent="0.2">
      <c r="A37" s="148" t="s">
        <v>208</v>
      </c>
      <c r="F37" s="200">
        <f>SUM(F25:F36)</f>
        <v>0</v>
      </c>
      <c r="J37" s="339">
        <f>SUM(J25:J36)</f>
        <v>0</v>
      </c>
      <c r="K37" s="217"/>
      <c r="O37" s="222"/>
      <c r="P37" s="222"/>
    </row>
    <row r="38" spans="1:16" x14ac:dyDescent="0.2">
      <c r="A38" s="148"/>
      <c r="F38" s="159"/>
      <c r="J38" s="140"/>
      <c r="K38" s="217"/>
    </row>
    <row r="39" spans="1:16" x14ac:dyDescent="0.2">
      <c r="A39" s="148" t="s">
        <v>178</v>
      </c>
      <c r="F39" s="200">
        <f>'Form 6A'!J38+'Form 6B'!J38+'Form 6C'!J38</f>
        <v>0</v>
      </c>
      <c r="J39" s="154">
        <f>F39</f>
        <v>0</v>
      </c>
      <c r="K39" s="217"/>
    </row>
    <row r="40" spans="1:16" x14ac:dyDescent="0.2">
      <c r="A40" s="148"/>
      <c r="J40" s="140"/>
      <c r="K40" s="217"/>
    </row>
    <row r="41" spans="1:16" x14ac:dyDescent="0.2">
      <c r="A41" s="148" t="s">
        <v>179</v>
      </c>
      <c r="J41" s="140"/>
      <c r="K41" s="217"/>
    </row>
    <row r="42" spans="1:16" x14ac:dyDescent="0.2">
      <c r="A42" s="148"/>
      <c r="B42" s="1" t="str">
        <f>+'Form 6A'!B41</f>
        <v>Liability &amp; Property Damage Insurance</v>
      </c>
      <c r="F42" s="200">
        <f>'Form 6A'!J41+'Form 6B'!J41+'Form 6C'!J41</f>
        <v>0</v>
      </c>
      <c r="J42" s="154">
        <f>F42</f>
        <v>0</v>
      </c>
      <c r="K42" s="217"/>
    </row>
    <row r="43" spans="1:16" x14ac:dyDescent="0.2">
      <c r="A43" s="148"/>
      <c r="B43" s="1" t="str">
        <f>+'Form 6A'!B42</f>
        <v>Equipment Insurance</v>
      </c>
      <c r="F43" s="200">
        <f>'Form 6A'!J42+'Form 6B'!J42+'Form 6C'!J42</f>
        <v>0</v>
      </c>
      <c r="J43" s="154">
        <f t="shared" ref="J43:J49" si="1">F43</f>
        <v>0</v>
      </c>
      <c r="K43" s="217"/>
    </row>
    <row r="44" spans="1:16" x14ac:dyDescent="0.2">
      <c r="A44" s="148"/>
      <c r="B44" s="1" t="str">
        <f>+'Form 6A'!B43</f>
        <v>Medical Testing</v>
      </c>
      <c r="F44" s="200">
        <f>'Form 6A'!J43+'Form 6B'!J43+'Form 6C'!J43</f>
        <v>0</v>
      </c>
      <c r="J44" s="154">
        <f t="shared" si="1"/>
        <v>0</v>
      </c>
      <c r="K44" s="217"/>
      <c r="O44" s="222"/>
      <c r="P44" s="222"/>
    </row>
    <row r="45" spans="1:16" x14ac:dyDescent="0.2">
      <c r="A45" s="148"/>
      <c r="B45" s="1" t="str">
        <f>+'Form 6A'!B44</f>
        <v>Training &amp; Safety Programs</v>
      </c>
      <c r="F45" s="200">
        <f>'Form 6A'!J44+'Form 6B'!J44+'Form 6C'!J44</f>
        <v>0</v>
      </c>
      <c r="J45" s="154">
        <f t="shared" si="1"/>
        <v>0</v>
      </c>
      <c r="K45" s="217"/>
      <c r="O45" s="222"/>
      <c r="P45" s="222"/>
    </row>
    <row r="46" spans="1:16" x14ac:dyDescent="0.2">
      <c r="A46" s="148"/>
      <c r="B46" s="1" t="str">
        <f>+'Form 6A'!B45</f>
        <v>First Aid</v>
      </c>
      <c r="F46" s="200">
        <f>'Form 6A'!J45+'Form 6B'!J45+'Form 6C'!J45</f>
        <v>0</v>
      </c>
      <c r="J46" s="154">
        <f t="shared" si="1"/>
        <v>0</v>
      </c>
      <c r="K46" s="217"/>
    </row>
    <row r="47" spans="1:16" x14ac:dyDescent="0.2">
      <c r="A47" s="148"/>
      <c r="B47" s="1" t="str">
        <f>+'Form 6A'!B46</f>
        <v>Uniforms</v>
      </c>
      <c r="F47" s="200">
        <f>'Form 6A'!J46+'Form 6B'!J46+'Form 6C'!J46</f>
        <v>0</v>
      </c>
      <c r="J47" s="154">
        <f t="shared" si="1"/>
        <v>0</v>
      </c>
      <c r="K47" s="217"/>
      <c r="O47" s="222"/>
      <c r="P47" s="222"/>
    </row>
    <row r="48" spans="1:16" x14ac:dyDescent="0.2">
      <c r="A48" s="148"/>
      <c r="B48" s="1" t="str">
        <f>+'Form 6A'!B47</f>
        <v>Yard rent</v>
      </c>
      <c r="F48" s="200">
        <f>'Form 6A'!J47+'Form 6B'!J47+'Form 6C'!J47</f>
        <v>0</v>
      </c>
      <c r="J48" s="154">
        <f t="shared" si="1"/>
        <v>0</v>
      </c>
      <c r="K48" s="217"/>
    </row>
    <row r="49" spans="1:16" x14ac:dyDescent="0.2">
      <c r="A49" s="148"/>
      <c r="B49" s="1" t="str">
        <f>+'Form 6A'!B48</f>
        <v>Performance Bond Costs</v>
      </c>
      <c r="F49" s="200">
        <f>'Form 6A'!J48+'Form 6B'!J48+'Form 6C'!J48</f>
        <v>0</v>
      </c>
      <c r="J49" s="154">
        <f t="shared" si="1"/>
        <v>0</v>
      </c>
      <c r="K49" s="217"/>
    </row>
    <row r="50" spans="1:16" x14ac:dyDescent="0.2">
      <c r="A50" s="148" t="s">
        <v>209</v>
      </c>
      <c r="F50" s="162">
        <f>SUM(F42:F49)</f>
        <v>0</v>
      </c>
      <c r="J50" s="181">
        <f>SUM(J42:J49)</f>
        <v>0</v>
      </c>
      <c r="K50" s="217"/>
    </row>
    <row r="51" spans="1:16" ht="7.5" customHeight="1" x14ac:dyDescent="0.2">
      <c r="A51" s="148"/>
      <c r="J51" s="140"/>
      <c r="K51" s="217"/>
    </row>
    <row r="52" spans="1:16" x14ac:dyDescent="0.2">
      <c r="A52" s="148" t="s">
        <v>180</v>
      </c>
      <c r="J52" s="140"/>
      <c r="K52" s="217"/>
    </row>
    <row r="53" spans="1:16" x14ac:dyDescent="0.2">
      <c r="A53" s="148"/>
      <c r="B53" s="1" t="s">
        <v>210</v>
      </c>
      <c r="F53" s="200">
        <f>'Form 6A'!J52+'Form 6B'!J52+'Form 6C'!J52</f>
        <v>0</v>
      </c>
      <c r="J53" s="338"/>
      <c r="K53" s="217"/>
      <c r="P53" s="139"/>
    </row>
    <row r="54" spans="1:16" x14ac:dyDescent="0.2">
      <c r="A54" s="148"/>
      <c r="B54" s="1" t="s">
        <v>211</v>
      </c>
      <c r="F54" s="200">
        <f>'Form 6A'!J53+'Form 6B'!J53+'Form 6C'!J53</f>
        <v>0</v>
      </c>
      <c r="J54" s="338"/>
      <c r="K54" s="217"/>
      <c r="P54" s="139"/>
    </row>
    <row r="55" spans="1:16" x14ac:dyDescent="0.2">
      <c r="A55" s="148"/>
      <c r="B55" s="1" t="s">
        <v>212</v>
      </c>
      <c r="F55" s="200">
        <f>'Form 6A'!J54+'Form 6B'!J54+'Form 6C'!J54</f>
        <v>0</v>
      </c>
      <c r="J55" s="338"/>
      <c r="K55" s="217"/>
    </row>
    <row r="56" spans="1:16" x14ac:dyDescent="0.2">
      <c r="A56" s="148" t="s">
        <v>213</v>
      </c>
      <c r="F56" s="162">
        <f>SUM(F53:F55)</f>
        <v>0</v>
      </c>
      <c r="H56" s="139"/>
      <c r="I56" s="139"/>
      <c r="J56" s="181">
        <f>SUM(J53:J55)</f>
        <v>0</v>
      </c>
      <c r="K56" s="283"/>
      <c r="L56" s="139"/>
    </row>
    <row r="57" spans="1:16" ht="9.75" customHeight="1" x14ac:dyDescent="0.2">
      <c r="A57" s="148"/>
      <c r="F57" s="159"/>
      <c r="J57" s="140"/>
      <c r="K57" s="217"/>
    </row>
    <row r="58" spans="1:16" x14ac:dyDescent="0.2">
      <c r="A58" s="148" t="s">
        <v>214</v>
      </c>
      <c r="J58" s="140"/>
      <c r="K58" s="217"/>
    </row>
    <row r="59" spans="1:16" x14ac:dyDescent="0.2">
      <c r="A59" s="148"/>
      <c r="B59" s="1" t="s">
        <v>359</v>
      </c>
      <c r="F59" s="200">
        <f>'Form 6A'!J58+'Form 6B'!J58+'Form 6C'!J58</f>
        <v>0</v>
      </c>
      <c r="J59" s="154">
        <f>F59</f>
        <v>0</v>
      </c>
      <c r="K59" s="217"/>
    </row>
    <row r="60" spans="1:16" x14ac:dyDescent="0.2">
      <c r="A60" s="148"/>
      <c r="B60" s="1" t="s">
        <v>360</v>
      </c>
      <c r="F60" s="200">
        <f>'Form 6A'!J59+'Form 6B'!J59+'Form 6C'!J59</f>
        <v>0</v>
      </c>
      <c r="J60" s="154">
        <f t="shared" ref="J60:J61" si="2">F60</f>
        <v>0</v>
      </c>
      <c r="K60" s="217"/>
    </row>
    <row r="61" spans="1:16" x14ac:dyDescent="0.2">
      <c r="A61" s="148"/>
      <c r="B61" s="1" t="s">
        <v>361</v>
      </c>
      <c r="F61" s="200">
        <f>'Form 6A'!J60+'Form 6B'!J60+'Form 6C'!J60</f>
        <v>0</v>
      </c>
      <c r="J61" s="154">
        <f t="shared" si="2"/>
        <v>0</v>
      </c>
      <c r="K61" s="217"/>
    </row>
    <row r="62" spans="1:16" x14ac:dyDescent="0.2">
      <c r="A62" s="148" t="s">
        <v>215</v>
      </c>
      <c r="F62" s="162">
        <f>SUM(F59:F61)</f>
        <v>0</v>
      </c>
      <c r="J62" s="181">
        <f>SUM(J59:J61)</f>
        <v>0</v>
      </c>
      <c r="K62" s="217"/>
    </row>
    <row r="63" spans="1:16" ht="7.5" customHeight="1" x14ac:dyDescent="0.2">
      <c r="A63" s="148"/>
      <c r="F63" s="159"/>
      <c r="J63" s="140"/>
      <c r="K63" s="217"/>
    </row>
    <row r="64" spans="1:16" x14ac:dyDescent="0.2">
      <c r="A64" s="148" t="s">
        <v>216</v>
      </c>
      <c r="J64" s="140"/>
      <c r="K64" s="217"/>
    </row>
    <row r="65" spans="1:16" x14ac:dyDescent="0.2">
      <c r="A65" s="148"/>
      <c r="B65" s="1" t="s">
        <v>359</v>
      </c>
      <c r="F65" s="200">
        <f>'Form 6A'!J64+'Form 6B'!J64+'Form 6C'!J64</f>
        <v>0</v>
      </c>
      <c r="H65" s="139"/>
      <c r="I65" s="139"/>
      <c r="J65" s="154">
        <f>F65</f>
        <v>0</v>
      </c>
      <c r="K65" s="217"/>
    </row>
    <row r="66" spans="1:16" x14ac:dyDescent="0.2">
      <c r="A66" s="148"/>
      <c r="B66" s="1" t="s">
        <v>360</v>
      </c>
      <c r="F66" s="200">
        <f>'Form 6A'!J65+'Form 6B'!J65+'Form 6C'!J65</f>
        <v>0</v>
      </c>
      <c r="J66" s="154">
        <f t="shared" ref="J66:J67" si="3">F66</f>
        <v>0</v>
      </c>
      <c r="K66" s="217"/>
    </row>
    <row r="67" spans="1:16" x14ac:dyDescent="0.2">
      <c r="A67" s="148"/>
      <c r="B67" s="1" t="s">
        <v>361</v>
      </c>
      <c r="F67" s="200">
        <f>'Form 6A'!J66+'Form 6B'!J66+'Form 6C'!J66</f>
        <v>0</v>
      </c>
      <c r="J67" s="154">
        <f t="shared" si="3"/>
        <v>0</v>
      </c>
      <c r="K67" s="217"/>
    </row>
    <row r="68" spans="1:16" x14ac:dyDescent="0.2">
      <c r="A68" s="148" t="s">
        <v>217</v>
      </c>
      <c r="F68" s="162">
        <f>SUM(F65:F67)</f>
        <v>0</v>
      </c>
      <c r="J68" s="181">
        <f>SUM(J65:J67)</f>
        <v>0</v>
      </c>
      <c r="K68" s="217"/>
    </row>
    <row r="69" spans="1:16" ht="7.5" customHeight="1" x14ac:dyDescent="0.2">
      <c r="A69" s="148"/>
      <c r="F69" s="159"/>
      <c r="J69" s="140"/>
      <c r="K69" s="217"/>
    </row>
    <row r="70" spans="1:16" x14ac:dyDescent="0.2">
      <c r="A70" s="148" t="s">
        <v>184</v>
      </c>
      <c r="F70" s="156">
        <f>F68+F62+F56+F50+F37+F22+F39</f>
        <v>0</v>
      </c>
      <c r="J70" s="157">
        <f>J68+J62+J56+J50+J37+J22+J39</f>
        <v>0</v>
      </c>
      <c r="K70" s="217"/>
    </row>
    <row r="71" spans="1:16" ht="6.75" customHeight="1" x14ac:dyDescent="0.2">
      <c r="A71" s="148"/>
      <c r="F71" s="159"/>
      <c r="J71" s="140"/>
      <c r="K71" s="217"/>
    </row>
    <row r="72" spans="1:16" x14ac:dyDescent="0.2">
      <c r="A72" s="148" t="s">
        <v>218</v>
      </c>
      <c r="D72" s="286">
        <f>'Form 6A'!D71</f>
        <v>0</v>
      </c>
      <c r="E72" s="1" t="s">
        <v>219</v>
      </c>
      <c r="F72" s="200">
        <f>'Form 6A'!J71+'Form 6B'!J71+'Form 6C'!J71</f>
        <v>0</v>
      </c>
      <c r="H72" s="332"/>
      <c r="I72" s="1" t="s">
        <v>219</v>
      </c>
      <c r="J72" s="154">
        <f>IF($H72=0,0,(J68/$H$72%)-J68)</f>
        <v>0</v>
      </c>
      <c r="K72" s="217"/>
    </row>
    <row r="73" spans="1:16" x14ac:dyDescent="0.2">
      <c r="A73" s="148"/>
      <c r="E73" s="139" t="s">
        <v>20</v>
      </c>
      <c r="J73" s="140"/>
      <c r="K73" s="217"/>
    </row>
    <row r="74" spans="1:16" x14ac:dyDescent="0.2">
      <c r="A74" s="148" t="s">
        <v>185</v>
      </c>
      <c r="J74" s="140"/>
      <c r="K74" s="217"/>
    </row>
    <row r="75" spans="1:16" x14ac:dyDescent="0.2">
      <c r="A75" s="148"/>
      <c r="D75" s="174"/>
      <c r="E75" s="219"/>
      <c r="F75" s="200"/>
      <c r="J75" s="140"/>
      <c r="K75" s="217"/>
    </row>
    <row r="76" spans="1:16" x14ac:dyDescent="0.2">
      <c r="A76" s="148"/>
      <c r="B76" s="1" t="s">
        <v>186</v>
      </c>
      <c r="F76" s="178">
        <f>'Form 6A'!J75+'Form 6B'!J75+'Form 6C'!J75</f>
        <v>0</v>
      </c>
      <c r="J76" s="179">
        <f>F76</f>
        <v>0</v>
      </c>
      <c r="K76" s="217"/>
      <c r="O76" s="222"/>
      <c r="P76" s="216"/>
    </row>
    <row r="77" spans="1:16" x14ac:dyDescent="0.2">
      <c r="A77" s="148"/>
      <c r="F77" s="184"/>
      <c r="J77" s="140"/>
      <c r="K77" s="217"/>
    </row>
    <row r="78" spans="1:16" x14ac:dyDescent="0.2">
      <c r="A78" s="148"/>
      <c r="B78" s="1" t="s">
        <v>187</v>
      </c>
      <c r="F78" s="184"/>
      <c r="J78" s="140"/>
      <c r="K78" s="217"/>
    </row>
    <row r="79" spans="1:16" x14ac:dyDescent="0.2">
      <c r="A79" s="148"/>
      <c r="C79" s="1" t="s">
        <v>220</v>
      </c>
      <c r="F79" s="200">
        <f>'Form 6A'!J78+'Form 6B'!J78+'Form 6C'!J78</f>
        <v>0</v>
      </c>
      <c r="J79" s="154">
        <f>F79</f>
        <v>0</v>
      </c>
      <c r="K79" s="217"/>
    </row>
    <row r="80" spans="1:16" x14ac:dyDescent="0.2">
      <c r="A80" s="148"/>
      <c r="C80" s="1" t="s">
        <v>205</v>
      </c>
      <c r="F80" s="200">
        <f>'Form 6A'!J79+'Form 6B'!J79+'Form 6C'!J79</f>
        <v>0</v>
      </c>
      <c r="J80" s="154">
        <f>F80</f>
        <v>0</v>
      </c>
      <c r="K80" s="217"/>
    </row>
    <row r="81" spans="1:11" x14ac:dyDescent="0.2">
      <c r="A81" s="148"/>
      <c r="B81" s="1" t="s">
        <v>221</v>
      </c>
      <c r="F81" s="180">
        <f>SUM(F79:F80)</f>
        <v>0</v>
      </c>
      <c r="J81" s="181">
        <f>SUM(J79:J80)</f>
        <v>0</v>
      </c>
      <c r="K81" s="217"/>
    </row>
    <row r="82" spans="1:11" x14ac:dyDescent="0.2">
      <c r="A82" s="148"/>
      <c r="J82" s="140"/>
      <c r="K82" s="217"/>
    </row>
    <row r="83" spans="1:11" x14ac:dyDescent="0.2">
      <c r="A83" s="148"/>
      <c r="B83" s="1" t="s">
        <v>367</v>
      </c>
      <c r="J83" s="140"/>
      <c r="K83" s="217"/>
    </row>
    <row r="84" spans="1:11" x14ac:dyDescent="0.2">
      <c r="A84" s="148"/>
      <c r="C84" s="1" t="s">
        <v>359</v>
      </c>
      <c r="F84" s="200">
        <f>'Form 6A'!J83+'Form 6B'!J83+'Form 6C'!J83</f>
        <v>0</v>
      </c>
      <c r="J84" s="154">
        <f>F84</f>
        <v>0</v>
      </c>
      <c r="K84" s="217"/>
    </row>
    <row r="85" spans="1:11" x14ac:dyDescent="0.2">
      <c r="A85" s="148"/>
      <c r="C85" s="1" t="s">
        <v>360</v>
      </c>
      <c r="F85" s="200">
        <f>'Form 6A'!J84+'Form 6B'!J84+'Form 6C'!J84</f>
        <v>0</v>
      </c>
      <c r="J85" s="154">
        <f t="shared" ref="J85:J86" si="4">F85</f>
        <v>0</v>
      </c>
      <c r="K85" s="217"/>
    </row>
    <row r="86" spans="1:11" x14ac:dyDescent="0.2">
      <c r="A86" s="148"/>
      <c r="C86" s="1" t="s">
        <v>361</v>
      </c>
      <c r="F86" s="200">
        <f>'Form 6A'!J85+'Form 6B'!J85+'Form 6C'!J85</f>
        <v>0</v>
      </c>
      <c r="J86" s="154">
        <f t="shared" si="4"/>
        <v>0</v>
      </c>
      <c r="K86" s="217"/>
    </row>
    <row r="87" spans="1:11" x14ac:dyDescent="0.2">
      <c r="A87" s="148"/>
      <c r="B87" s="1" t="s">
        <v>368</v>
      </c>
      <c r="F87" s="162">
        <f>SUM(F84:F86)</f>
        <v>0</v>
      </c>
      <c r="J87" s="172">
        <f>SUM(J84:J86)</f>
        <v>0</v>
      </c>
      <c r="K87" s="217"/>
    </row>
    <row r="88" spans="1:11" ht="9" customHeight="1" x14ac:dyDescent="0.2">
      <c r="A88" s="148"/>
      <c r="F88" s="184"/>
      <c r="J88" s="140"/>
      <c r="K88" s="217"/>
    </row>
    <row r="89" spans="1:11" x14ac:dyDescent="0.2">
      <c r="A89" s="148" t="s">
        <v>188</v>
      </c>
      <c r="F89" s="220">
        <f>F76+F81+F87</f>
        <v>0</v>
      </c>
      <c r="J89" s="172">
        <f>J76+J81+J87</f>
        <v>0</v>
      </c>
      <c r="K89" s="217"/>
    </row>
    <row r="90" spans="1:11" ht="9.75" customHeight="1" x14ac:dyDescent="0.2">
      <c r="A90" s="148"/>
      <c r="J90" s="140"/>
      <c r="K90" s="217"/>
    </row>
    <row r="91" spans="1:11" ht="13.5" thickBot="1" x14ac:dyDescent="0.25">
      <c r="A91" s="148" t="s">
        <v>573</v>
      </c>
      <c r="F91" s="221">
        <f>F89+F72+F70</f>
        <v>0</v>
      </c>
      <c r="G91" s="3"/>
      <c r="J91" s="340">
        <f>J89+J72+J70</f>
        <v>0</v>
      </c>
      <c r="K91" s="217"/>
    </row>
    <row r="92" spans="1:11" ht="12" customHeight="1" thickTop="1" x14ac:dyDescent="0.2">
      <c r="A92" s="148"/>
      <c r="J92" s="140"/>
      <c r="K92" s="217"/>
    </row>
    <row r="93" spans="1:11" x14ac:dyDescent="0.2">
      <c r="A93" s="148" t="s">
        <v>222</v>
      </c>
      <c r="F93" s="139">
        <f>F72</f>
        <v>0</v>
      </c>
      <c r="H93" s="312"/>
      <c r="I93" s="312"/>
      <c r="J93" s="151">
        <f>J72</f>
        <v>0</v>
      </c>
      <c r="K93" s="217"/>
    </row>
    <row r="94" spans="1:11" x14ac:dyDescent="0.2">
      <c r="A94" s="148"/>
      <c r="C94" s="1" t="s">
        <v>572</v>
      </c>
      <c r="F94" s="449">
        <v>38000000</v>
      </c>
      <c r="H94" s="257"/>
      <c r="I94" s="257"/>
      <c r="J94" s="450">
        <f>F94</f>
        <v>38000000</v>
      </c>
      <c r="K94" s="217"/>
    </row>
    <row r="95" spans="1:11" x14ac:dyDescent="0.2">
      <c r="A95" s="148"/>
      <c r="B95" s="1" t="s">
        <v>190</v>
      </c>
      <c r="F95" s="139">
        <f>F93-F94</f>
        <v>-38000000</v>
      </c>
      <c r="H95" s="139"/>
      <c r="I95" s="139"/>
      <c r="J95" s="151">
        <f>J93-J94</f>
        <v>-38000000</v>
      </c>
      <c r="K95" s="217"/>
    </row>
    <row r="96" spans="1:11" ht="13.5" thickBot="1" x14ac:dyDescent="0.25">
      <c r="A96" s="142"/>
      <c r="B96" s="141"/>
      <c r="C96" s="141"/>
      <c r="D96" s="141"/>
      <c r="E96" s="141"/>
      <c r="F96" s="214" t="s">
        <v>20</v>
      </c>
      <c r="G96" s="141"/>
      <c r="H96" s="141"/>
      <c r="I96" s="141"/>
      <c r="J96" s="143"/>
      <c r="K96" s="217"/>
    </row>
    <row r="97" spans="3:12" x14ac:dyDescent="0.2">
      <c r="C97" s="1" t="s">
        <v>20</v>
      </c>
      <c r="F97" s="139" t="s">
        <v>20</v>
      </c>
    </row>
    <row r="98" spans="3:12" x14ac:dyDescent="0.2">
      <c r="F98" s="139" t="s">
        <v>20</v>
      </c>
    </row>
    <row r="99" spans="3:12" x14ac:dyDescent="0.2">
      <c r="F99" s="282" t="s">
        <v>20</v>
      </c>
    </row>
    <row r="100" spans="3:12" x14ac:dyDescent="0.2">
      <c r="F100" s="1"/>
    </row>
    <row r="101" spans="3:12" x14ac:dyDescent="0.2">
      <c r="F101" s="1"/>
    </row>
    <row r="102" spans="3:12" x14ac:dyDescent="0.2">
      <c r="F102" s="139" t="s">
        <v>20</v>
      </c>
    </row>
    <row r="103" spans="3:12" x14ac:dyDescent="0.2">
      <c r="F103" s="139" t="s">
        <v>20</v>
      </c>
    </row>
    <row r="104" spans="3:12" x14ac:dyDescent="0.2">
      <c r="F104" s="1" t="s">
        <v>20</v>
      </c>
      <c r="K104" s="222"/>
      <c r="L104" s="222"/>
    </row>
    <row r="105" spans="3:12" x14ac:dyDescent="0.2">
      <c r="F105" s="1" t="s">
        <v>20</v>
      </c>
      <c r="K105" s="222"/>
      <c r="L105" s="222"/>
    </row>
    <row r="106" spans="3:12" x14ac:dyDescent="0.2">
      <c r="F106" s="1"/>
    </row>
    <row r="107" spans="3:12" x14ac:dyDescent="0.2">
      <c r="F107" s="1"/>
    </row>
    <row r="108" spans="3:12" x14ac:dyDescent="0.2">
      <c r="F108" s="1"/>
    </row>
    <row r="109" spans="3:12" x14ac:dyDescent="0.2">
      <c r="F109" s="1"/>
    </row>
    <row r="110" spans="3:12" x14ac:dyDescent="0.2">
      <c r="F110" s="1"/>
    </row>
  </sheetData>
  <mergeCells count="3">
    <mergeCell ref="G6:I7"/>
    <mergeCell ref="A6:E7"/>
    <mergeCell ref="B4:G4"/>
  </mergeCells>
  <printOptions horizontalCentered="1"/>
  <pageMargins left="0.65" right="0.53" top="0.73" bottom="0.43" header="0.57999999999999996" footer="0.25"/>
  <pageSetup scale="74" firstPageNumber="11" fitToHeight="2" orientation="portrait" r:id="rId1"/>
  <headerFooter alignWithMargins="0">
    <oddHeader>&amp;C&amp;"Book Antiqua,Bold"Form 6</oddHeader>
    <oddFooter>&amp;R&amp;8 Page &amp;P of &amp;N</oddFooter>
  </headerFooter>
  <rowBreaks count="1" manualBreakCount="1">
    <brk id="7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43"/>
  </sheetPr>
  <dimension ref="A1:Q91"/>
  <sheetViews>
    <sheetView topLeftCell="A22" workbookViewId="0">
      <selection activeCell="B44" sqref="B44:B48"/>
    </sheetView>
  </sheetViews>
  <sheetFormatPr defaultColWidth="9.140625" defaultRowHeight="12.75" x14ac:dyDescent="0.2"/>
  <cols>
    <col min="1" max="1" width="2.7109375" style="1" customWidth="1"/>
    <col min="2" max="2" width="3.7109375" style="1" customWidth="1"/>
    <col min="3" max="3" width="40.42578125" style="1" customWidth="1"/>
    <col min="4" max="4" width="10.42578125" style="1" customWidth="1"/>
    <col min="5" max="5" width="3.7109375" style="1" customWidth="1"/>
    <col min="6" max="7" width="14.140625" style="1" customWidth="1"/>
    <col min="8" max="8" width="13.42578125" style="1" customWidth="1"/>
    <col min="9" max="9" width="14.140625" style="1" customWidth="1"/>
    <col min="10" max="10" width="13.5703125" style="1" customWidth="1"/>
    <col min="11" max="11" width="17" style="1" customWidth="1"/>
    <col min="12" max="12" width="13.140625" style="1" bestFit="1" customWidth="1"/>
    <col min="13" max="13" width="12" style="1" bestFit="1" customWidth="1"/>
    <col min="14" max="14" width="9.140625" style="1"/>
    <col min="15" max="15" width="12" style="1" bestFit="1" customWidth="1"/>
    <col min="16" max="16" width="9.140625" style="1"/>
    <col min="17" max="17" width="13.5703125" style="1" bestFit="1" customWidth="1"/>
    <col min="18" max="16384" width="9.140625" style="1"/>
  </cols>
  <sheetData>
    <row r="1" spans="1:13" ht="16.5" customHeight="1" x14ac:dyDescent="0.25">
      <c r="A1" s="23" t="s">
        <v>223</v>
      </c>
      <c r="B1" s="23"/>
      <c r="C1" s="23"/>
      <c r="D1" s="23"/>
      <c r="E1" s="23"/>
      <c r="J1" s="2" t="str">
        <f>'2 Op_Statistics'!$Q$1</f>
        <v xml:space="preserve">RecycleSmart Base </v>
      </c>
      <c r="K1" s="2"/>
    </row>
    <row r="2" spans="1:13" ht="16.5" customHeight="1" x14ac:dyDescent="0.25">
      <c r="A2" s="27" t="str">
        <f>'1 Gen_Info'!B2</f>
        <v xml:space="preserve">Proposer Name: </v>
      </c>
      <c r="B2" s="23"/>
      <c r="C2" s="23"/>
      <c r="D2" s="23"/>
      <c r="E2" s="23"/>
    </row>
    <row r="3" spans="1:13" ht="16.5" customHeight="1" x14ac:dyDescent="0.25">
      <c r="A3" s="23"/>
      <c r="B3" s="23"/>
      <c r="C3" s="23"/>
      <c r="D3" s="23"/>
      <c r="E3" s="23"/>
      <c r="F3" s="587" t="s">
        <v>569</v>
      </c>
      <c r="G3" s="588"/>
      <c r="H3" s="588"/>
      <c r="I3" s="588"/>
      <c r="J3" s="589"/>
    </row>
    <row r="4" spans="1:13" ht="12" customHeight="1" thickBot="1" x14ac:dyDescent="0.3">
      <c r="A4" s="23"/>
      <c r="B4" s="23"/>
      <c r="C4" s="23"/>
      <c r="D4" s="23"/>
      <c r="E4" s="23"/>
    </row>
    <row r="5" spans="1:13" ht="16.5" customHeight="1" x14ac:dyDescent="0.25">
      <c r="A5" s="23"/>
      <c r="B5" s="23"/>
      <c r="C5" s="23"/>
      <c r="D5" s="23"/>
      <c r="E5" s="23"/>
      <c r="F5" s="581" t="s">
        <v>265</v>
      </c>
      <c r="G5" s="582"/>
      <c r="H5" s="582"/>
      <c r="I5" s="582"/>
      <c r="J5" s="583"/>
      <c r="K5" s="257"/>
    </row>
    <row r="6" spans="1:13" ht="16.5" thickBot="1" x14ac:dyDescent="0.3">
      <c r="A6" s="23"/>
      <c r="B6" s="23"/>
      <c r="C6" s="23"/>
      <c r="D6" s="23"/>
      <c r="E6" s="23"/>
      <c r="F6" s="584" t="str">
        <f>'5 Comp'!C6</f>
        <v>REPORT FOR 12-MONTH PERIOD ENDING FEB. 29, 2028</v>
      </c>
      <c r="G6" s="585"/>
      <c r="H6" s="585"/>
      <c r="I6" s="585"/>
      <c r="J6" s="586"/>
    </row>
    <row r="7" spans="1:13" ht="25.5" x14ac:dyDescent="0.2">
      <c r="A7" s="144" t="s">
        <v>563</v>
      </c>
      <c r="B7" s="145"/>
      <c r="C7" s="145"/>
      <c r="D7" s="146"/>
      <c r="E7" s="147"/>
      <c r="F7" s="443" t="str">
        <f>+'2 Op_Statistics'!E7</f>
        <v>Solid Waste</v>
      </c>
      <c r="G7" s="444" t="str">
        <f>+'2 Op_Statistics'!F7</f>
        <v>Recyclable Materials</v>
      </c>
      <c r="H7" s="444" t="str">
        <f>+'2 Op_Statistics'!G7</f>
        <v>Organic Materials</v>
      </c>
      <c r="I7" s="444" t="s">
        <v>255</v>
      </c>
      <c r="J7" s="196" t="s">
        <v>141</v>
      </c>
    </row>
    <row r="8" spans="1:13" x14ac:dyDescent="0.2">
      <c r="A8" s="148"/>
      <c r="E8" s="140"/>
      <c r="F8" s="149"/>
      <c r="J8" s="140"/>
    </row>
    <row r="9" spans="1:13" x14ac:dyDescent="0.2">
      <c r="A9" s="148" t="s">
        <v>194</v>
      </c>
      <c r="E9" s="140"/>
      <c r="F9" s="150"/>
      <c r="G9" s="139"/>
      <c r="H9" s="139"/>
      <c r="I9" s="139"/>
      <c r="J9" s="151"/>
    </row>
    <row r="10" spans="1:13" x14ac:dyDescent="0.2">
      <c r="A10" s="148"/>
      <c r="B10" s="1" t="s">
        <v>195</v>
      </c>
      <c r="E10" s="140"/>
      <c r="F10" s="152"/>
      <c r="G10" s="153"/>
      <c r="H10" s="153"/>
      <c r="I10" s="153"/>
      <c r="J10" s="154">
        <f>SUM(F10:I10)</f>
        <v>0</v>
      </c>
      <c r="M10" s="277"/>
    </row>
    <row r="11" spans="1:13" x14ac:dyDescent="0.2">
      <c r="A11" s="148"/>
      <c r="B11" s="1" t="s">
        <v>196</v>
      </c>
      <c r="E11" s="140"/>
      <c r="F11" s="152"/>
      <c r="G11" s="341"/>
      <c r="H11" s="153"/>
      <c r="I11" s="153"/>
      <c r="J11" s="154">
        <f>SUM(F11:I11)</f>
        <v>0</v>
      </c>
      <c r="M11" s="277"/>
    </row>
    <row r="12" spans="1:13" x14ac:dyDescent="0.2">
      <c r="A12" s="148"/>
      <c r="B12" s="1" t="s">
        <v>197</v>
      </c>
      <c r="E12" s="140"/>
      <c r="F12" s="152"/>
      <c r="G12" s="153"/>
      <c r="H12" s="153"/>
      <c r="I12" s="153"/>
      <c r="J12" s="154">
        <f>SUM(F12:I12)</f>
        <v>0</v>
      </c>
      <c r="M12" s="277"/>
    </row>
    <row r="13" spans="1:13" x14ac:dyDescent="0.2">
      <c r="A13" s="148"/>
      <c r="B13" s="1" t="s">
        <v>198</v>
      </c>
      <c r="E13" s="140"/>
      <c r="F13" s="152"/>
      <c r="G13" s="153"/>
      <c r="H13" s="153"/>
      <c r="I13" s="153"/>
      <c r="J13" s="154">
        <f t="shared" ref="J13:J20" si="0">SUM(F13:I13)</f>
        <v>0</v>
      </c>
      <c r="M13" s="277"/>
    </row>
    <row r="14" spans="1:13" x14ac:dyDescent="0.2">
      <c r="A14" s="148"/>
      <c r="B14" s="1" t="s">
        <v>199</v>
      </c>
      <c r="E14" s="140"/>
      <c r="F14" s="152"/>
      <c r="G14" s="153"/>
      <c r="H14" s="153"/>
      <c r="I14" s="153"/>
      <c r="J14" s="154">
        <f>SUM(F14:I14)</f>
        <v>0</v>
      </c>
      <c r="M14" s="277"/>
    </row>
    <row r="15" spans="1:13" x14ac:dyDescent="0.2">
      <c r="A15" s="148"/>
      <c r="B15" s="1" t="s">
        <v>200</v>
      </c>
      <c r="E15" s="140"/>
      <c r="F15" s="152"/>
      <c r="G15" s="153"/>
      <c r="H15" s="153"/>
      <c r="I15" s="153"/>
      <c r="J15" s="154">
        <f>SUM(F15:I15)</f>
        <v>0</v>
      </c>
      <c r="M15" s="277"/>
    </row>
    <row r="16" spans="1:13" x14ac:dyDescent="0.2">
      <c r="A16" s="148"/>
      <c r="B16" s="1" t="s">
        <v>201</v>
      </c>
      <c r="E16" s="140"/>
      <c r="F16" s="152"/>
      <c r="G16" s="153"/>
      <c r="H16" s="153"/>
      <c r="I16" s="153"/>
      <c r="J16" s="154">
        <f t="shared" si="0"/>
        <v>0</v>
      </c>
      <c r="M16" s="277"/>
    </row>
    <row r="17" spans="1:17" x14ac:dyDescent="0.2">
      <c r="A17" s="148"/>
      <c r="B17" s="1" t="s">
        <v>202</v>
      </c>
      <c r="E17" s="140"/>
      <c r="F17" s="152"/>
      <c r="G17" s="153"/>
      <c r="H17" s="153"/>
      <c r="I17" s="153"/>
      <c r="J17" s="154">
        <f t="shared" si="0"/>
        <v>0</v>
      </c>
      <c r="M17" s="277"/>
    </row>
    <row r="18" spans="1:17" x14ac:dyDescent="0.2">
      <c r="A18" s="148"/>
      <c r="B18" s="1" t="s">
        <v>203</v>
      </c>
      <c r="E18" s="140"/>
      <c r="F18" s="152"/>
      <c r="G18" s="153"/>
      <c r="H18" s="153"/>
      <c r="I18" s="153"/>
      <c r="J18" s="154">
        <f t="shared" si="0"/>
        <v>0</v>
      </c>
      <c r="M18" s="277"/>
    </row>
    <row r="19" spans="1:17" x14ac:dyDescent="0.2">
      <c r="A19" s="148"/>
      <c r="B19" s="1" t="s">
        <v>204</v>
      </c>
      <c r="E19" s="140"/>
      <c r="F19" s="152"/>
      <c r="G19" s="153"/>
      <c r="H19" s="153"/>
      <c r="I19" s="153"/>
      <c r="J19" s="154">
        <f t="shared" si="0"/>
        <v>0</v>
      </c>
      <c r="M19" s="277"/>
    </row>
    <row r="20" spans="1:17" x14ac:dyDescent="0.2">
      <c r="A20" s="148"/>
      <c r="B20" s="1" t="s">
        <v>205</v>
      </c>
      <c r="E20" s="140"/>
      <c r="F20" s="152"/>
      <c r="G20" s="153"/>
      <c r="H20" s="153"/>
      <c r="I20" s="153"/>
      <c r="J20" s="154">
        <f t="shared" si="0"/>
        <v>0</v>
      </c>
      <c r="M20" s="277"/>
    </row>
    <row r="21" spans="1:17" x14ac:dyDescent="0.2">
      <c r="A21" s="148" t="s">
        <v>206</v>
      </c>
      <c r="E21" s="140"/>
      <c r="F21" s="155">
        <f t="shared" ref="F21:J21" si="1">SUM(F10:F20)</f>
        <v>0</v>
      </c>
      <c r="G21" s="156">
        <f t="shared" si="1"/>
        <v>0</v>
      </c>
      <c r="H21" s="156">
        <f t="shared" si="1"/>
        <v>0</v>
      </c>
      <c r="I21" s="156">
        <f t="shared" si="1"/>
        <v>0</v>
      </c>
      <c r="J21" s="157">
        <f t="shared" si="1"/>
        <v>0</v>
      </c>
      <c r="L21" s="216" t="s">
        <v>20</v>
      </c>
      <c r="M21" s="277"/>
      <c r="O21" s="277"/>
      <c r="Q21" s="277"/>
    </row>
    <row r="22" spans="1:17" x14ac:dyDescent="0.2">
      <c r="A22" s="148"/>
      <c r="E22" s="140"/>
      <c r="F22" s="150"/>
      <c r="G22" s="139"/>
      <c r="H22" s="139"/>
      <c r="I22" s="139"/>
      <c r="J22" s="151"/>
    </row>
    <row r="23" spans="1:17" x14ac:dyDescent="0.2">
      <c r="A23" s="148" t="s">
        <v>207</v>
      </c>
      <c r="E23" s="140"/>
      <c r="F23" s="150"/>
      <c r="G23" s="139"/>
      <c r="H23" s="139"/>
      <c r="I23" s="139"/>
      <c r="J23" s="151"/>
    </row>
    <row r="24" spans="1:17" x14ac:dyDescent="0.2">
      <c r="A24" s="148"/>
      <c r="B24" s="1" t="s">
        <v>224</v>
      </c>
      <c r="E24" s="140"/>
      <c r="F24" s="152"/>
      <c r="G24" s="153"/>
      <c r="H24" s="153"/>
      <c r="I24" s="153"/>
      <c r="J24" s="154">
        <f t="shared" ref="J24:J35" si="2">SUM(F24:I24)</f>
        <v>0</v>
      </c>
      <c r="M24" s="277"/>
    </row>
    <row r="25" spans="1:17" x14ac:dyDescent="0.2">
      <c r="A25" s="148"/>
      <c r="B25" s="1" t="s">
        <v>539</v>
      </c>
      <c r="E25" s="140"/>
      <c r="F25" s="152"/>
      <c r="G25" s="153"/>
      <c r="H25" s="153"/>
      <c r="I25" s="153"/>
      <c r="J25" s="154">
        <f t="shared" si="2"/>
        <v>0</v>
      </c>
      <c r="M25" s="277"/>
    </row>
    <row r="26" spans="1:17" x14ac:dyDescent="0.2">
      <c r="A26" s="148"/>
      <c r="B26" s="1" t="s">
        <v>225</v>
      </c>
      <c r="E26" s="140"/>
      <c r="F26" s="152"/>
      <c r="G26" s="153"/>
      <c r="H26" s="153"/>
      <c r="I26" s="153"/>
      <c r="J26" s="154">
        <f t="shared" si="2"/>
        <v>0</v>
      </c>
      <c r="M26" s="277"/>
    </row>
    <row r="27" spans="1:17" x14ac:dyDescent="0.2">
      <c r="A27" s="148"/>
      <c r="B27" s="1" t="s">
        <v>575</v>
      </c>
      <c r="E27" s="140"/>
      <c r="F27" s="152"/>
      <c r="G27" s="153"/>
      <c r="H27" s="153"/>
      <c r="I27" s="153"/>
      <c r="J27" s="154">
        <f t="shared" si="2"/>
        <v>0</v>
      </c>
      <c r="M27" s="277"/>
    </row>
    <row r="28" spans="1:17" x14ac:dyDescent="0.2">
      <c r="A28" s="148"/>
      <c r="B28" s="1" t="s">
        <v>576</v>
      </c>
      <c r="E28" s="140"/>
      <c r="F28" s="152"/>
      <c r="G28" s="153"/>
      <c r="H28" s="153"/>
      <c r="I28" s="153"/>
      <c r="J28" s="154">
        <f t="shared" si="2"/>
        <v>0</v>
      </c>
      <c r="M28" s="277"/>
    </row>
    <row r="29" spans="1:17" x14ac:dyDescent="0.2">
      <c r="A29" s="148"/>
      <c r="B29" s="1" t="s">
        <v>577</v>
      </c>
      <c r="E29" s="140"/>
      <c r="F29" s="152"/>
      <c r="G29" s="153"/>
      <c r="H29" s="153"/>
      <c r="I29" s="153"/>
      <c r="J29" s="154">
        <f t="shared" si="2"/>
        <v>0</v>
      </c>
      <c r="M29" s="277"/>
    </row>
    <row r="30" spans="1:17" x14ac:dyDescent="0.2">
      <c r="A30" s="148"/>
      <c r="B30" s="1" t="s">
        <v>578</v>
      </c>
      <c r="E30" s="140"/>
      <c r="F30" s="152"/>
      <c r="G30" s="153"/>
      <c r="H30" s="153"/>
      <c r="I30" s="153"/>
      <c r="J30" s="154">
        <f t="shared" si="2"/>
        <v>0</v>
      </c>
      <c r="M30" s="277"/>
    </row>
    <row r="31" spans="1:17" x14ac:dyDescent="0.2">
      <c r="A31" s="148"/>
      <c r="B31" s="1" t="s">
        <v>579</v>
      </c>
      <c r="E31" s="140"/>
      <c r="F31" s="152"/>
      <c r="G31" s="153"/>
      <c r="H31" s="153"/>
      <c r="I31" s="153"/>
      <c r="J31" s="154">
        <f t="shared" si="2"/>
        <v>0</v>
      </c>
      <c r="M31" s="277"/>
    </row>
    <row r="32" spans="1:17" x14ac:dyDescent="0.2">
      <c r="A32" s="148"/>
      <c r="B32" s="1" t="s">
        <v>580</v>
      </c>
      <c r="E32" s="140"/>
      <c r="F32" s="152"/>
      <c r="G32" s="153"/>
      <c r="H32" s="153"/>
      <c r="I32" s="153"/>
      <c r="J32" s="154">
        <f t="shared" si="2"/>
        <v>0</v>
      </c>
      <c r="M32" s="277"/>
    </row>
    <row r="33" spans="1:17" x14ac:dyDescent="0.2">
      <c r="A33" s="148"/>
      <c r="B33" s="1" t="s">
        <v>581</v>
      </c>
      <c r="E33" s="140"/>
      <c r="F33" s="152"/>
      <c r="G33" s="153"/>
      <c r="H33" s="153"/>
      <c r="I33" s="153"/>
      <c r="J33" s="154">
        <f t="shared" si="2"/>
        <v>0</v>
      </c>
      <c r="M33" s="277"/>
    </row>
    <row r="34" spans="1:17" x14ac:dyDescent="0.2">
      <c r="A34" s="148"/>
      <c r="B34" s="1" t="s">
        <v>582</v>
      </c>
      <c r="E34" s="140"/>
      <c r="F34" s="152"/>
      <c r="G34" s="153"/>
      <c r="H34" s="153"/>
      <c r="I34" s="153"/>
      <c r="J34" s="154">
        <f t="shared" si="2"/>
        <v>0</v>
      </c>
      <c r="M34" s="277"/>
    </row>
    <row r="35" spans="1:17" x14ac:dyDescent="0.2">
      <c r="A35" s="148"/>
      <c r="B35" s="1" t="s">
        <v>583</v>
      </c>
      <c r="E35" s="140"/>
      <c r="F35" s="152"/>
      <c r="G35" s="153"/>
      <c r="H35" s="153"/>
      <c r="I35" s="153"/>
      <c r="J35" s="154">
        <f t="shared" si="2"/>
        <v>0</v>
      </c>
      <c r="M35" s="277"/>
    </row>
    <row r="36" spans="1:17" x14ac:dyDescent="0.2">
      <c r="A36" s="148" t="s">
        <v>208</v>
      </c>
      <c r="E36" s="140"/>
      <c r="F36" s="155">
        <f t="shared" ref="F36:J36" si="3">SUM(F24:F35)</f>
        <v>0</v>
      </c>
      <c r="G36" s="156">
        <f t="shared" si="3"/>
        <v>0</v>
      </c>
      <c r="H36" s="156">
        <f t="shared" si="3"/>
        <v>0</v>
      </c>
      <c r="I36" s="156">
        <f t="shared" si="3"/>
        <v>0</v>
      </c>
      <c r="J36" s="157">
        <f t="shared" si="3"/>
        <v>0</v>
      </c>
      <c r="M36" s="277"/>
      <c r="O36" s="277"/>
      <c r="Q36" s="277"/>
    </row>
    <row r="37" spans="1:17" x14ac:dyDescent="0.2">
      <c r="A37" s="148"/>
      <c r="E37" s="140"/>
      <c r="F37" s="158"/>
      <c r="G37" s="159"/>
      <c r="H37" s="159"/>
      <c r="I37" s="159"/>
      <c r="J37" s="160"/>
    </row>
    <row r="38" spans="1:17" x14ac:dyDescent="0.2">
      <c r="A38" s="148" t="s">
        <v>178</v>
      </c>
      <c r="E38" s="140"/>
      <c r="F38" s="152"/>
      <c r="G38" s="153"/>
      <c r="H38" s="153"/>
      <c r="I38" s="153"/>
      <c r="J38" s="154">
        <f>SUM(F38:I38)</f>
        <v>0</v>
      </c>
      <c r="M38" s="277"/>
      <c r="O38" s="277"/>
      <c r="Q38" s="277"/>
    </row>
    <row r="39" spans="1:17" x14ac:dyDescent="0.2">
      <c r="A39" s="148"/>
      <c r="E39" s="140"/>
      <c r="F39" s="150"/>
      <c r="G39" s="139"/>
      <c r="H39" s="139"/>
      <c r="I39" s="139"/>
      <c r="J39" s="151"/>
      <c r="O39" s="277"/>
    </row>
    <row r="40" spans="1:17" x14ac:dyDescent="0.2">
      <c r="A40" s="148" t="s">
        <v>179</v>
      </c>
      <c r="E40" s="140"/>
      <c r="F40" s="150"/>
      <c r="G40" s="139"/>
      <c r="H40" s="139"/>
      <c r="I40" s="139"/>
      <c r="J40" s="151"/>
      <c r="O40" s="277"/>
    </row>
    <row r="41" spans="1:17" x14ac:dyDescent="0.2">
      <c r="A41" s="148"/>
      <c r="B41" s="1" t="s">
        <v>226</v>
      </c>
      <c r="D41" s="1" t="s">
        <v>20</v>
      </c>
      <c r="E41" s="140"/>
      <c r="F41" s="152"/>
      <c r="G41" s="153"/>
      <c r="H41" s="153"/>
      <c r="I41" s="153"/>
      <c r="J41" s="154">
        <f t="shared" ref="J41:J48" si="4">SUM(F41:I41)</f>
        <v>0</v>
      </c>
      <c r="M41" s="277"/>
      <c r="O41" s="277"/>
    </row>
    <row r="42" spans="1:17" x14ac:dyDescent="0.2">
      <c r="A42" s="148"/>
      <c r="B42" s="1" t="s">
        <v>227</v>
      </c>
      <c r="D42" s="1" t="s">
        <v>20</v>
      </c>
      <c r="E42" s="140"/>
      <c r="F42" s="152"/>
      <c r="G42" s="153"/>
      <c r="H42" s="153"/>
      <c r="I42" s="153"/>
      <c r="J42" s="154">
        <f t="shared" si="4"/>
        <v>0</v>
      </c>
      <c r="M42" s="277"/>
      <c r="O42" s="277"/>
    </row>
    <row r="43" spans="1:17" x14ac:dyDescent="0.2">
      <c r="A43" s="148"/>
      <c r="B43" s="1" t="s">
        <v>584</v>
      </c>
      <c r="E43" s="140"/>
      <c r="F43" s="152"/>
      <c r="G43" s="153"/>
      <c r="H43" s="153"/>
      <c r="I43" s="153"/>
      <c r="J43" s="154">
        <f t="shared" si="4"/>
        <v>0</v>
      </c>
      <c r="M43" s="277"/>
      <c r="O43" s="277"/>
    </row>
    <row r="44" spans="1:17" x14ac:dyDescent="0.2">
      <c r="A44" s="148"/>
      <c r="B44" s="1" t="s">
        <v>228</v>
      </c>
      <c r="D44" s="1" t="s">
        <v>20</v>
      </c>
      <c r="E44" s="140"/>
      <c r="F44" s="152"/>
      <c r="G44" s="153"/>
      <c r="H44" s="153"/>
      <c r="I44" s="153"/>
      <c r="J44" s="154">
        <f t="shared" si="4"/>
        <v>0</v>
      </c>
      <c r="M44" s="277"/>
      <c r="O44" s="277"/>
    </row>
    <row r="45" spans="1:17" x14ac:dyDescent="0.2">
      <c r="A45" s="148"/>
      <c r="B45" s="1" t="s">
        <v>585</v>
      </c>
      <c r="E45" s="140"/>
      <c r="F45" s="152"/>
      <c r="G45" s="153"/>
      <c r="H45" s="153"/>
      <c r="I45" s="153"/>
      <c r="J45" s="154">
        <f t="shared" si="4"/>
        <v>0</v>
      </c>
      <c r="M45" s="277"/>
      <c r="O45" s="277"/>
    </row>
    <row r="46" spans="1:17" x14ac:dyDescent="0.2">
      <c r="A46" s="148"/>
      <c r="B46" s="1" t="s">
        <v>229</v>
      </c>
      <c r="D46" s="1" t="s">
        <v>20</v>
      </c>
      <c r="E46" s="140"/>
      <c r="F46" s="152"/>
      <c r="G46" s="153"/>
      <c r="H46" s="153"/>
      <c r="I46" s="153"/>
      <c r="J46" s="154">
        <f t="shared" si="4"/>
        <v>0</v>
      </c>
      <c r="M46" s="277"/>
      <c r="O46" s="277"/>
    </row>
    <row r="47" spans="1:17" x14ac:dyDescent="0.2">
      <c r="A47" s="148"/>
      <c r="B47" s="1" t="s">
        <v>586</v>
      </c>
      <c r="E47" s="140"/>
      <c r="F47" s="152"/>
      <c r="G47" s="153"/>
      <c r="H47" s="153"/>
      <c r="I47" s="153"/>
      <c r="J47" s="154">
        <f t="shared" si="4"/>
        <v>0</v>
      </c>
      <c r="M47" s="277"/>
      <c r="O47" s="277"/>
    </row>
    <row r="48" spans="1:17" x14ac:dyDescent="0.2">
      <c r="A48" s="148"/>
      <c r="B48" s="1" t="s">
        <v>587</v>
      </c>
      <c r="E48" s="140"/>
      <c r="F48" s="152"/>
      <c r="G48" s="153"/>
      <c r="H48" s="153"/>
      <c r="I48" s="153"/>
      <c r="J48" s="154">
        <f t="shared" si="4"/>
        <v>0</v>
      </c>
      <c r="M48" s="277"/>
      <c r="O48" s="277"/>
    </row>
    <row r="49" spans="1:17" x14ac:dyDescent="0.2">
      <c r="A49" s="148" t="s">
        <v>209</v>
      </c>
      <c r="E49" s="140"/>
      <c r="F49" s="155">
        <f t="shared" ref="F49:J49" si="5">SUM(F41:F48)</f>
        <v>0</v>
      </c>
      <c r="G49" s="156">
        <f t="shared" si="5"/>
        <v>0</v>
      </c>
      <c r="H49" s="156">
        <f t="shared" si="5"/>
        <v>0</v>
      </c>
      <c r="I49" s="156">
        <f t="shared" si="5"/>
        <v>0</v>
      </c>
      <c r="J49" s="157">
        <f t="shared" si="5"/>
        <v>0</v>
      </c>
      <c r="M49" s="277"/>
      <c r="O49" s="277"/>
      <c r="Q49" s="277"/>
    </row>
    <row r="50" spans="1:17" x14ac:dyDescent="0.2">
      <c r="A50" s="148"/>
      <c r="E50" s="140"/>
      <c r="F50" s="150"/>
      <c r="G50" s="139"/>
      <c r="H50" s="139"/>
      <c r="I50" s="139"/>
      <c r="J50" s="151"/>
      <c r="O50" s="277"/>
    </row>
    <row r="51" spans="1:17" x14ac:dyDescent="0.2">
      <c r="A51" s="148" t="s">
        <v>180</v>
      </c>
      <c r="E51" s="140"/>
      <c r="F51" s="150"/>
      <c r="G51" s="139"/>
      <c r="H51" s="139"/>
      <c r="I51" s="139"/>
      <c r="J51" s="151"/>
      <c r="O51" s="277"/>
    </row>
    <row r="52" spans="1:17" x14ac:dyDescent="0.2">
      <c r="A52" s="148"/>
      <c r="B52" s="1" t="s">
        <v>210</v>
      </c>
      <c r="E52" s="140"/>
      <c r="F52" s="269"/>
      <c r="G52" s="270"/>
      <c r="H52" s="270"/>
      <c r="I52" s="270"/>
      <c r="J52" s="342">
        <f>SUM(F52:I52)</f>
        <v>0</v>
      </c>
      <c r="M52" s="277"/>
    </row>
    <row r="53" spans="1:17" x14ac:dyDescent="0.2">
      <c r="A53" s="148"/>
      <c r="B53" s="1" t="s">
        <v>211</v>
      </c>
      <c r="E53" s="140"/>
      <c r="F53" s="269"/>
      <c r="G53" s="270"/>
      <c r="H53" s="270"/>
      <c r="I53" s="270"/>
      <c r="J53" s="342">
        <f>SUM(F53:I53)</f>
        <v>0</v>
      </c>
      <c r="M53" s="277"/>
      <c r="O53" s="277"/>
      <c r="Q53" s="277"/>
    </row>
    <row r="54" spans="1:17" x14ac:dyDescent="0.2">
      <c r="A54" s="148"/>
      <c r="B54" s="1" t="s">
        <v>212</v>
      </c>
      <c r="E54" s="140"/>
      <c r="F54" s="269"/>
      <c r="G54" s="270"/>
      <c r="H54" s="270"/>
      <c r="I54" s="270"/>
      <c r="J54" s="342">
        <f>SUM(F54:I54)</f>
        <v>0</v>
      </c>
      <c r="M54" s="277"/>
    </row>
    <row r="55" spans="1:17" x14ac:dyDescent="0.2">
      <c r="A55" s="148" t="s">
        <v>213</v>
      </c>
      <c r="E55" s="140"/>
      <c r="F55" s="155">
        <f t="shared" ref="F55:J55" si="6">SUM(F52:F54)</f>
        <v>0</v>
      </c>
      <c r="G55" s="156">
        <f t="shared" si="6"/>
        <v>0</v>
      </c>
      <c r="H55" s="156">
        <f t="shared" si="6"/>
        <v>0</v>
      </c>
      <c r="I55" s="156">
        <f t="shared" si="6"/>
        <v>0</v>
      </c>
      <c r="J55" s="157">
        <f t="shared" si="6"/>
        <v>0</v>
      </c>
      <c r="M55" s="277"/>
    </row>
    <row r="56" spans="1:17" x14ac:dyDescent="0.2">
      <c r="A56" s="148"/>
      <c r="E56" s="140"/>
      <c r="F56" s="150"/>
      <c r="G56" s="139"/>
      <c r="H56" s="139"/>
      <c r="I56" s="139"/>
      <c r="J56" s="151"/>
    </row>
    <row r="57" spans="1:17" x14ac:dyDescent="0.2">
      <c r="A57" s="148" t="s">
        <v>214</v>
      </c>
      <c r="E57" s="140"/>
      <c r="F57" s="150"/>
      <c r="G57" s="139"/>
      <c r="H57" s="139"/>
      <c r="I57" s="139"/>
      <c r="J57" s="151"/>
    </row>
    <row r="58" spans="1:17" x14ac:dyDescent="0.2">
      <c r="A58" s="148"/>
      <c r="B58" s="1" t="s">
        <v>359</v>
      </c>
      <c r="E58" s="140"/>
      <c r="F58" s="164">
        <f>'Form 6D'!$E111</f>
        <v>0</v>
      </c>
      <c r="G58" s="165">
        <f>'Form 6D'!$E112</f>
        <v>0</v>
      </c>
      <c r="H58" s="165">
        <f>'Form 6D'!$E113</f>
        <v>0</v>
      </c>
      <c r="I58" s="165">
        <f>'Form 6D'!$E113</f>
        <v>0</v>
      </c>
      <c r="J58" s="154">
        <f>SUM(F58:I58)</f>
        <v>0</v>
      </c>
    </row>
    <row r="59" spans="1:17" x14ac:dyDescent="0.2">
      <c r="A59" s="148"/>
      <c r="B59" s="1" t="s">
        <v>360</v>
      </c>
      <c r="E59" s="140"/>
      <c r="F59" s="164">
        <f>'Form 6D'!$F111</f>
        <v>0</v>
      </c>
      <c r="G59" s="165">
        <f>'Form 6D'!$F112</f>
        <v>0</v>
      </c>
      <c r="H59" s="165">
        <f>'Form 6D'!$F113</f>
        <v>0</v>
      </c>
      <c r="I59" s="165">
        <f>'Form 6D'!$F113</f>
        <v>0</v>
      </c>
      <c r="J59" s="154">
        <f>SUM(F59:I59)</f>
        <v>0</v>
      </c>
      <c r="O59" s="139"/>
      <c r="Q59" s="139"/>
    </row>
    <row r="60" spans="1:17" x14ac:dyDescent="0.2">
      <c r="A60" s="148"/>
      <c r="B60" s="1" t="s">
        <v>361</v>
      </c>
      <c r="E60" s="140"/>
      <c r="F60" s="164">
        <f>'Form 6D'!$G111</f>
        <v>0</v>
      </c>
      <c r="G60" s="165">
        <f>'Form 6D'!$G112</f>
        <v>0</v>
      </c>
      <c r="H60" s="165">
        <f>'Form 6D'!$G113</f>
        <v>0</v>
      </c>
      <c r="I60" s="165">
        <f>'Form 6D'!$G113</f>
        <v>0</v>
      </c>
      <c r="J60" s="154">
        <f>SUM(F60:I60)</f>
        <v>0</v>
      </c>
    </row>
    <row r="61" spans="1:17" x14ac:dyDescent="0.2">
      <c r="A61" s="148" t="s">
        <v>215</v>
      </c>
      <c r="E61" s="140"/>
      <c r="F61" s="155">
        <f>SUM(F58:F60)</f>
        <v>0</v>
      </c>
      <c r="G61" s="156">
        <f>SUM(G58:G60)</f>
        <v>0</v>
      </c>
      <c r="H61" s="156">
        <f>SUM(H58:H60)</f>
        <v>0</v>
      </c>
      <c r="I61" s="156">
        <f>SUM(I58:I60)</f>
        <v>0</v>
      </c>
      <c r="J61" s="157">
        <f>SUM(J58:J60)</f>
        <v>0</v>
      </c>
    </row>
    <row r="62" spans="1:17" x14ac:dyDescent="0.2">
      <c r="A62" s="148"/>
      <c r="E62" s="140"/>
      <c r="F62" s="158"/>
      <c r="G62" s="159"/>
      <c r="H62" s="159"/>
      <c r="I62" s="159"/>
      <c r="J62" s="160"/>
    </row>
    <row r="63" spans="1:17" x14ac:dyDescent="0.2">
      <c r="A63" s="148" t="s">
        <v>216</v>
      </c>
      <c r="E63" s="140"/>
      <c r="F63" s="150"/>
      <c r="G63" s="139"/>
      <c r="H63" s="139"/>
      <c r="I63" s="139"/>
      <c r="J63" s="151"/>
    </row>
    <row r="64" spans="1:17" x14ac:dyDescent="0.2">
      <c r="A64" s="148"/>
      <c r="B64" s="1" t="s">
        <v>359</v>
      </c>
      <c r="E64" s="140"/>
      <c r="F64" s="164">
        <f>'Form 6D'!$E126</f>
        <v>0</v>
      </c>
      <c r="G64" s="165">
        <f>'Form 6D'!$E127</f>
        <v>0</v>
      </c>
      <c r="H64" s="165">
        <f>'Form 6D'!$E128</f>
        <v>0</v>
      </c>
      <c r="I64" s="165">
        <f>'Form 6D'!$E128</f>
        <v>0</v>
      </c>
      <c r="J64" s="154">
        <f>SUM(F64:I64)</f>
        <v>0</v>
      </c>
    </row>
    <row r="65" spans="1:17" x14ac:dyDescent="0.2">
      <c r="A65" s="148"/>
      <c r="B65" s="1" t="s">
        <v>360</v>
      </c>
      <c r="E65" s="140"/>
      <c r="F65" s="164">
        <f>'Form 6D'!$F126</f>
        <v>0</v>
      </c>
      <c r="G65" s="165">
        <f>'Form 6D'!$F127</f>
        <v>0</v>
      </c>
      <c r="H65" s="165">
        <f>'Form 6D'!$F128</f>
        <v>0</v>
      </c>
      <c r="I65" s="165">
        <f>'Form 6D'!$F128</f>
        <v>0</v>
      </c>
      <c r="J65" s="154">
        <f>SUM(F65:I65)</f>
        <v>0</v>
      </c>
      <c r="O65" s="139"/>
      <c r="Q65" s="139"/>
    </row>
    <row r="66" spans="1:17" x14ac:dyDescent="0.2">
      <c r="A66" s="148"/>
      <c r="B66" s="1" t="s">
        <v>361</v>
      </c>
      <c r="E66" s="140"/>
      <c r="F66" s="164">
        <f>'Form 6D'!$G126</f>
        <v>0</v>
      </c>
      <c r="G66" s="165">
        <f>'Form 6D'!$G127</f>
        <v>0</v>
      </c>
      <c r="H66" s="165">
        <f>'Form 6D'!$G128</f>
        <v>0</v>
      </c>
      <c r="I66" s="165">
        <f>'Form 6D'!$G128</f>
        <v>0</v>
      </c>
      <c r="J66" s="154">
        <f>SUM(F66:I66)</f>
        <v>0</v>
      </c>
    </row>
    <row r="67" spans="1:17" x14ac:dyDescent="0.2">
      <c r="A67" s="148" t="s">
        <v>217</v>
      </c>
      <c r="E67" s="140"/>
      <c r="F67" s="166">
        <f>SUM(F64:F66)</f>
        <v>0</v>
      </c>
      <c r="G67" s="167">
        <f>SUM(G64:G66)</f>
        <v>0</v>
      </c>
      <c r="H67" s="167">
        <f>SUM(H64:H66)</f>
        <v>0</v>
      </c>
      <c r="I67" s="167">
        <f>SUM(I64:I66)</f>
        <v>0</v>
      </c>
      <c r="J67" s="163">
        <f>SUM(J64:J66)</f>
        <v>0</v>
      </c>
    </row>
    <row r="68" spans="1:17" x14ac:dyDescent="0.2">
      <c r="A68" s="148"/>
      <c r="E68" s="140"/>
      <c r="F68" s="168"/>
      <c r="G68" s="169"/>
      <c r="H68" s="169"/>
      <c r="I68" s="169"/>
      <c r="J68" s="160"/>
    </row>
    <row r="69" spans="1:17" x14ac:dyDescent="0.2">
      <c r="A69" s="148" t="s">
        <v>184</v>
      </c>
      <c r="E69" s="140"/>
      <c r="F69" s="155">
        <f>F67+F61+F55+F49+F36+F21+F38</f>
        <v>0</v>
      </c>
      <c r="G69" s="156">
        <f>G67+G61+G55+G49+G36+G21+G38</f>
        <v>0</v>
      </c>
      <c r="H69" s="156">
        <f>H67+H61+H55+H49+H36+H21+H38</f>
        <v>0</v>
      </c>
      <c r="I69" s="156">
        <f>I67+I61+I55+I49+I36+I21+I38</f>
        <v>0</v>
      </c>
      <c r="J69" s="157">
        <f>J67+J61+J55+J49+J36+J21+J38</f>
        <v>0</v>
      </c>
    </row>
    <row r="70" spans="1:17" x14ac:dyDescent="0.2">
      <c r="A70" s="148"/>
      <c r="E70" s="140"/>
      <c r="F70" s="158"/>
      <c r="G70" s="159"/>
      <c r="H70" s="159"/>
      <c r="I70" s="159"/>
      <c r="J70" s="160"/>
    </row>
    <row r="71" spans="1:17" x14ac:dyDescent="0.2">
      <c r="A71" s="288" t="s">
        <v>230</v>
      </c>
      <c r="B71" s="90"/>
      <c r="C71" s="90"/>
      <c r="D71" s="287"/>
      <c r="E71" s="289" t="s">
        <v>219</v>
      </c>
      <c r="F71" s="170">
        <f>IF($D71=0,0,(F69/$D$71%)-F69)</f>
        <v>0</v>
      </c>
      <c r="G71" s="171">
        <f>IF($D71=0,0,(G69/$D$71%)-G69)</f>
        <v>0</v>
      </c>
      <c r="H71" s="171">
        <f>IF($D71=0,0,(H69/$D$71%)-H69)</f>
        <v>0</v>
      </c>
      <c r="I71" s="171">
        <f>IF($D71=0,0,(I69/$D$71%)-I69)</f>
        <v>0</v>
      </c>
      <c r="J71" s="172">
        <f>SUM(F71:I71)</f>
        <v>0</v>
      </c>
    </row>
    <row r="72" spans="1:17" x14ac:dyDescent="0.2">
      <c r="F72" s="150"/>
      <c r="G72" s="139"/>
      <c r="H72" s="139"/>
      <c r="I72" s="139"/>
      <c r="J72" s="151"/>
    </row>
    <row r="73" spans="1:17" x14ac:dyDescent="0.2">
      <c r="A73" s="148" t="s">
        <v>185</v>
      </c>
      <c r="F73" s="315"/>
      <c r="G73" s="316"/>
      <c r="H73" s="316"/>
      <c r="I73" s="316"/>
      <c r="J73" s="198"/>
    </row>
    <row r="74" spans="1:17" x14ac:dyDescent="0.2">
      <c r="A74" s="148"/>
      <c r="D74" s="182"/>
      <c r="E74" s="140"/>
      <c r="F74" s="164"/>
      <c r="G74" s="178"/>
      <c r="H74" s="178"/>
      <c r="I74" s="178"/>
      <c r="J74" s="179"/>
    </row>
    <row r="75" spans="1:17" x14ac:dyDescent="0.2">
      <c r="A75" s="148"/>
      <c r="B75" s="1" t="s">
        <v>186</v>
      </c>
      <c r="E75" s="140"/>
      <c r="F75" s="152"/>
      <c r="G75" s="153"/>
      <c r="H75" s="153"/>
      <c r="I75" s="153"/>
      <c r="J75" s="154">
        <f>SUM(F75:I75)</f>
        <v>0</v>
      </c>
    </row>
    <row r="76" spans="1:17" x14ac:dyDescent="0.2">
      <c r="A76" s="148"/>
      <c r="E76" s="140"/>
      <c r="F76" s="183"/>
      <c r="G76" s="184"/>
      <c r="H76" s="184"/>
      <c r="I76" s="184"/>
      <c r="J76" s="185"/>
    </row>
    <row r="77" spans="1:17" x14ac:dyDescent="0.2">
      <c r="A77" s="148"/>
      <c r="B77" s="1" t="s">
        <v>187</v>
      </c>
      <c r="E77" s="140"/>
      <c r="F77" s="183"/>
      <c r="G77" s="184"/>
      <c r="H77" s="184"/>
      <c r="I77" s="184"/>
      <c r="J77" s="185"/>
    </row>
    <row r="78" spans="1:17" x14ac:dyDescent="0.2">
      <c r="A78" s="148"/>
      <c r="C78" s="1" t="s">
        <v>220</v>
      </c>
      <c r="E78" s="140"/>
      <c r="F78" s="152"/>
      <c r="G78" s="153"/>
      <c r="H78" s="153"/>
      <c r="I78" s="153"/>
      <c r="J78" s="154">
        <f>SUM(F78:I78)</f>
        <v>0</v>
      </c>
    </row>
    <row r="79" spans="1:17" x14ac:dyDescent="0.2">
      <c r="A79" s="148"/>
      <c r="C79" s="1" t="s">
        <v>205</v>
      </c>
      <c r="E79" s="140"/>
      <c r="F79" s="152"/>
      <c r="G79" s="153"/>
      <c r="H79" s="153"/>
      <c r="I79" s="153"/>
      <c r="J79" s="154">
        <f>SUM(F79:I79)</f>
        <v>0</v>
      </c>
    </row>
    <row r="80" spans="1:17" x14ac:dyDescent="0.2">
      <c r="A80" s="148"/>
      <c r="B80" s="1" t="s">
        <v>221</v>
      </c>
      <c r="E80" s="140"/>
      <c r="F80" s="186">
        <f>SUM(F78:F79)</f>
        <v>0</v>
      </c>
      <c r="G80" s="180">
        <f>SUM(G78:G79)</f>
        <v>0</v>
      </c>
      <c r="H80" s="180">
        <f>SUM(H78:H79)</f>
        <v>0</v>
      </c>
      <c r="I80" s="180">
        <f>SUM(I78:I79)</f>
        <v>0</v>
      </c>
      <c r="J80" s="181">
        <f>SUM(J78:J79)</f>
        <v>0</v>
      </c>
    </row>
    <row r="81" spans="1:11" x14ac:dyDescent="0.2">
      <c r="A81" s="148"/>
      <c r="E81" s="140"/>
      <c r="F81" s="150"/>
      <c r="G81" s="139"/>
      <c r="H81" s="139"/>
      <c r="I81" s="139"/>
      <c r="J81" s="151"/>
    </row>
    <row r="82" spans="1:11" x14ac:dyDescent="0.2">
      <c r="A82" s="148"/>
      <c r="B82" s="1" t="s">
        <v>367</v>
      </c>
      <c r="E82" s="140"/>
      <c r="F82" s="150"/>
      <c r="G82" s="139"/>
      <c r="H82" s="139"/>
      <c r="I82" s="139"/>
      <c r="J82" s="151"/>
    </row>
    <row r="83" spans="1:11" x14ac:dyDescent="0.2">
      <c r="A83" s="148"/>
      <c r="C83" s="1" t="s">
        <v>359</v>
      </c>
      <c r="E83" s="140"/>
      <c r="F83" s="164">
        <f>'Form 6D'!$E141</f>
        <v>0</v>
      </c>
      <c r="G83" s="165">
        <f>'Form 6D'!$E142</f>
        <v>0</v>
      </c>
      <c r="H83" s="165">
        <f>'Form 6D'!$E143</f>
        <v>0</v>
      </c>
      <c r="I83" s="165">
        <f>'Form 6D'!$E143</f>
        <v>0</v>
      </c>
      <c r="J83" s="154">
        <f>SUM(F83:I83)</f>
        <v>0</v>
      </c>
    </row>
    <row r="84" spans="1:11" x14ac:dyDescent="0.2">
      <c r="A84" s="148"/>
      <c r="C84" s="1" t="s">
        <v>360</v>
      </c>
      <c r="E84" s="140"/>
      <c r="F84" s="164">
        <f>'Form 6D'!$F141</f>
        <v>0</v>
      </c>
      <c r="G84" s="165">
        <f>'Form 6D'!$F142</f>
        <v>0</v>
      </c>
      <c r="H84" s="165">
        <f>'Form 6D'!$F143</f>
        <v>0</v>
      </c>
      <c r="I84" s="165">
        <f>'Form 6D'!$F143</f>
        <v>0</v>
      </c>
      <c r="J84" s="154">
        <f>SUM(F84:I84)</f>
        <v>0</v>
      </c>
    </row>
    <row r="85" spans="1:11" x14ac:dyDescent="0.2">
      <c r="A85" s="148"/>
      <c r="C85" s="1" t="s">
        <v>361</v>
      </c>
      <c r="E85" s="140"/>
      <c r="F85" s="164">
        <f>'Form 6D'!$G141</f>
        <v>0</v>
      </c>
      <c r="G85" s="165">
        <f>'Form 6D'!$G142</f>
        <v>0</v>
      </c>
      <c r="H85" s="165">
        <f>'Form 6D'!$G143</f>
        <v>0</v>
      </c>
      <c r="I85" s="165">
        <f>'Form 6D'!$G143</f>
        <v>0</v>
      </c>
      <c r="J85" s="154">
        <f>SUM(F85:I85)</f>
        <v>0</v>
      </c>
    </row>
    <row r="86" spans="1:11" x14ac:dyDescent="0.2">
      <c r="A86" s="148"/>
      <c r="B86" s="1" t="s">
        <v>369</v>
      </c>
      <c r="E86" s="140"/>
      <c r="F86" s="166">
        <f>SUM(F83:F85)</f>
        <v>0</v>
      </c>
      <c r="G86" s="167">
        <f>SUM(G83:G85)</f>
        <v>0</v>
      </c>
      <c r="H86" s="167">
        <f>SUM(H83:H85)</f>
        <v>0</v>
      </c>
      <c r="I86" s="167">
        <f>SUM(I83:I85)</f>
        <v>0</v>
      </c>
      <c r="J86" s="163">
        <f>SUM(J83:J85)</f>
        <v>0</v>
      </c>
    </row>
    <row r="87" spans="1:11" x14ac:dyDescent="0.2">
      <c r="A87" s="148"/>
      <c r="E87" s="140"/>
      <c r="F87" s="158"/>
      <c r="G87" s="159"/>
      <c r="H87" s="159"/>
      <c r="I87" s="159"/>
      <c r="J87" s="160"/>
    </row>
    <row r="88" spans="1:11" x14ac:dyDescent="0.2">
      <c r="A88" s="148" t="s">
        <v>188</v>
      </c>
      <c r="E88" s="140"/>
      <c r="F88" s="166">
        <f>F75+F80+F86</f>
        <v>0</v>
      </c>
      <c r="G88" s="167">
        <f>G75+G80+G86</f>
        <v>0</v>
      </c>
      <c r="H88" s="167">
        <f>H75+H80+H86</f>
        <v>0</v>
      </c>
      <c r="I88" s="167">
        <f>I75+I80+I86</f>
        <v>0</v>
      </c>
      <c r="J88" s="163">
        <f>+J75+J80+J86</f>
        <v>0</v>
      </c>
    </row>
    <row r="89" spans="1:11" x14ac:dyDescent="0.2">
      <c r="A89" s="148"/>
      <c r="E89" s="140"/>
      <c r="F89" s="183"/>
      <c r="G89" s="184"/>
      <c r="H89" s="184"/>
      <c r="I89" s="184"/>
      <c r="J89" s="185"/>
    </row>
    <row r="90" spans="1:11" ht="13.5" thickBot="1" x14ac:dyDescent="0.25">
      <c r="A90" s="142" t="s">
        <v>231</v>
      </c>
      <c r="B90" s="141"/>
      <c r="C90" s="141"/>
      <c r="D90" s="141"/>
      <c r="E90" s="143"/>
      <c r="F90" s="187">
        <f>(F88+F71+F69)</f>
        <v>0</v>
      </c>
      <c r="G90" s="188">
        <f>(G88+G71+G69)</f>
        <v>0</v>
      </c>
      <c r="H90" s="188">
        <f>(H88+H71+H69)</f>
        <v>0</v>
      </c>
      <c r="I90" s="188">
        <f>(I88+I71+I69)</f>
        <v>0</v>
      </c>
      <c r="J90" s="189">
        <f>(J88+J71+J69)</f>
        <v>0</v>
      </c>
    </row>
    <row r="91" spans="1:11" x14ac:dyDescent="0.2">
      <c r="F91" s="139"/>
      <c r="G91" s="139"/>
      <c r="H91" s="139"/>
      <c r="I91" s="139"/>
      <c r="J91" s="139"/>
      <c r="K91" s="139"/>
    </row>
  </sheetData>
  <mergeCells count="3">
    <mergeCell ref="F5:J5"/>
    <mergeCell ref="F6:J6"/>
    <mergeCell ref="F3:J3"/>
  </mergeCells>
  <phoneticPr fontId="0" type="noConversion"/>
  <printOptions horizontalCentered="1"/>
  <pageMargins left="0.43" right="0.25" top="0.6" bottom="0.34" header="0.4" footer="0.18"/>
  <pageSetup scale="64" fitToHeight="2" orientation="portrait" r:id="rId1"/>
  <headerFooter alignWithMargins="0">
    <oddHeader>&amp;C&amp;"Book Antiqua,Bold"Form 6A</oddHeader>
    <oddFooter>&amp;R&amp;8Page &amp;P of &amp;N</oddFooter>
  </headerFooter>
  <rowBreaks count="1" manualBreakCount="1">
    <brk id="72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L91"/>
  <sheetViews>
    <sheetView workbookViewId="0">
      <selection activeCell="F4" sqref="F4"/>
    </sheetView>
  </sheetViews>
  <sheetFormatPr defaultColWidth="9.140625" defaultRowHeight="12.75" x14ac:dyDescent="0.2"/>
  <cols>
    <col min="1" max="1" width="2.7109375" style="1" customWidth="1"/>
    <col min="2" max="2" width="3.7109375" style="1" customWidth="1"/>
    <col min="3" max="3" width="40.7109375" style="1" customWidth="1"/>
    <col min="4" max="4" width="10.7109375" style="1" customWidth="1"/>
    <col min="5" max="5" width="2.5703125" style="1" customWidth="1"/>
    <col min="6" max="6" width="14.85546875" style="1" customWidth="1"/>
    <col min="7" max="10" width="13.5703125" style="1" customWidth="1"/>
    <col min="11" max="11" width="6.28515625" style="1" customWidth="1"/>
    <col min="12" max="16384" width="9.140625" style="1"/>
  </cols>
  <sheetData>
    <row r="1" spans="1:10" ht="16.5" customHeight="1" x14ac:dyDescent="0.25">
      <c r="A1" s="23" t="s">
        <v>223</v>
      </c>
      <c r="B1" s="23"/>
      <c r="C1" s="23"/>
      <c r="D1" s="23"/>
      <c r="E1" s="23"/>
      <c r="J1" s="2" t="str">
        <f>'2 Op_Statistics'!$Q$1</f>
        <v xml:space="preserve">RecycleSmart Base </v>
      </c>
    </row>
    <row r="2" spans="1:10" ht="16.5" customHeight="1" x14ac:dyDescent="0.25">
      <c r="A2" s="27" t="str">
        <f>'1 Gen_Info'!B2</f>
        <v xml:space="preserve">Proposer Name: </v>
      </c>
      <c r="B2" s="23"/>
      <c r="C2" s="23"/>
      <c r="D2" s="23"/>
      <c r="E2" s="23"/>
    </row>
    <row r="3" spans="1:10" ht="16.5" customHeight="1" x14ac:dyDescent="0.25">
      <c r="A3" s="23"/>
      <c r="B3" s="23"/>
      <c r="C3" s="281"/>
      <c r="D3" s="23"/>
      <c r="E3" s="23"/>
      <c r="F3" s="587" t="str">
        <f>'Form 6A'!F3</f>
        <v xml:space="preserve">Note to proposer:  Input data in yellow shaded areas only in 2025 dollars. </v>
      </c>
      <c r="G3" s="588"/>
      <c r="H3" s="588"/>
      <c r="I3" s="588"/>
      <c r="J3" s="589"/>
    </row>
    <row r="4" spans="1:10" ht="9.75" customHeight="1" thickBot="1" x14ac:dyDescent="0.3">
      <c r="A4" s="23"/>
      <c r="B4" s="23"/>
      <c r="D4" s="23"/>
      <c r="E4" s="23"/>
    </row>
    <row r="5" spans="1:10" ht="15.75" x14ac:dyDescent="0.25">
      <c r="A5" s="23"/>
      <c r="B5" s="23"/>
      <c r="C5" s="281"/>
      <c r="D5" s="23"/>
      <c r="E5" s="23"/>
      <c r="F5" s="581" t="s">
        <v>265</v>
      </c>
      <c r="G5" s="582"/>
      <c r="H5" s="582"/>
      <c r="I5" s="582"/>
      <c r="J5" s="583"/>
    </row>
    <row r="6" spans="1:10" ht="16.5" thickBot="1" x14ac:dyDescent="0.3">
      <c r="A6" s="23"/>
      <c r="B6" s="23"/>
      <c r="C6" s="23"/>
      <c r="D6" s="23"/>
      <c r="E6" s="23"/>
      <c r="F6" s="584" t="str">
        <f>'5 Comp'!C6</f>
        <v>REPORT FOR 12-MONTH PERIOD ENDING FEB. 29, 2028</v>
      </c>
      <c r="G6" s="590"/>
      <c r="H6" s="590"/>
      <c r="I6" s="590"/>
      <c r="J6" s="591"/>
    </row>
    <row r="7" spans="1:10" ht="25.5" x14ac:dyDescent="0.2">
      <c r="A7" s="144" t="s">
        <v>562</v>
      </c>
      <c r="B7" s="145"/>
      <c r="C7" s="145"/>
      <c r="D7" s="146"/>
      <c r="E7" s="146"/>
      <c r="F7" s="443" t="str">
        <f>+'2 Op_Statistics'!I7</f>
        <v>Solid Waste</v>
      </c>
      <c r="G7" s="444" t="str">
        <f>+'2 Op_Statistics'!J7</f>
        <v>Recyclable Materials</v>
      </c>
      <c r="H7" s="444" t="str">
        <f>+'2 Op_Statistics'!K7</f>
        <v>Organic Materials</v>
      </c>
      <c r="I7" s="444" t="str">
        <f>+'2 Op_Statistics'!L7</f>
        <v>Commercial Food Scraps</v>
      </c>
      <c r="J7" s="196" t="s">
        <v>141</v>
      </c>
    </row>
    <row r="8" spans="1:10" x14ac:dyDescent="0.2">
      <c r="A8" s="148"/>
      <c r="F8" s="149"/>
      <c r="J8" s="140"/>
    </row>
    <row r="9" spans="1:10" x14ac:dyDescent="0.2">
      <c r="A9" s="148" t="s">
        <v>194</v>
      </c>
      <c r="F9" s="150"/>
      <c r="G9" s="139"/>
      <c r="H9" s="139"/>
      <c r="I9" s="139"/>
      <c r="J9" s="151"/>
    </row>
    <row r="10" spans="1:10" x14ac:dyDescent="0.2">
      <c r="A10" s="148"/>
      <c r="B10" s="1" t="s">
        <v>195</v>
      </c>
      <c r="F10" s="152"/>
      <c r="G10" s="153"/>
      <c r="H10" s="153"/>
      <c r="I10" s="153"/>
      <c r="J10" s="154">
        <f t="shared" ref="J10:J20" si="0">SUM(F10:I10)</f>
        <v>0</v>
      </c>
    </row>
    <row r="11" spans="1:10" x14ac:dyDescent="0.2">
      <c r="A11" s="148"/>
      <c r="B11" s="1" t="s">
        <v>196</v>
      </c>
      <c r="F11" s="152"/>
      <c r="G11" s="153"/>
      <c r="H11" s="153"/>
      <c r="I11" s="153"/>
      <c r="J11" s="154">
        <f t="shared" si="0"/>
        <v>0</v>
      </c>
    </row>
    <row r="12" spans="1:10" x14ac:dyDescent="0.2">
      <c r="A12" s="148"/>
      <c r="B12" s="1" t="s">
        <v>197</v>
      </c>
      <c r="F12" s="152"/>
      <c r="G12" s="153"/>
      <c r="H12" s="153"/>
      <c r="I12" s="153"/>
      <c r="J12" s="154">
        <f t="shared" si="0"/>
        <v>0</v>
      </c>
    </row>
    <row r="13" spans="1:10" x14ac:dyDescent="0.2">
      <c r="A13" s="148"/>
      <c r="B13" s="1" t="s">
        <v>198</v>
      </c>
      <c r="F13" s="152"/>
      <c r="G13" s="153"/>
      <c r="H13" s="153"/>
      <c r="I13" s="153"/>
      <c r="J13" s="154">
        <f t="shared" si="0"/>
        <v>0</v>
      </c>
    </row>
    <row r="14" spans="1:10" x14ac:dyDescent="0.2">
      <c r="A14" s="148"/>
      <c r="B14" s="1" t="s">
        <v>199</v>
      </c>
      <c r="F14" s="152"/>
      <c r="G14" s="153"/>
      <c r="H14" s="153"/>
      <c r="I14" s="153"/>
      <c r="J14" s="154">
        <f t="shared" si="0"/>
        <v>0</v>
      </c>
    </row>
    <row r="15" spans="1:10" x14ac:dyDescent="0.2">
      <c r="A15" s="148"/>
      <c r="B15" s="1" t="s">
        <v>200</v>
      </c>
      <c r="F15" s="152"/>
      <c r="G15" s="153"/>
      <c r="H15" s="153"/>
      <c r="I15" s="153"/>
      <c r="J15" s="154">
        <f t="shared" si="0"/>
        <v>0</v>
      </c>
    </row>
    <row r="16" spans="1:10" x14ac:dyDescent="0.2">
      <c r="A16" s="148"/>
      <c r="B16" s="1" t="s">
        <v>201</v>
      </c>
      <c r="F16" s="152"/>
      <c r="G16" s="153"/>
      <c r="H16" s="153"/>
      <c r="I16" s="153"/>
      <c r="J16" s="154">
        <f t="shared" si="0"/>
        <v>0</v>
      </c>
    </row>
    <row r="17" spans="1:10" x14ac:dyDescent="0.2">
      <c r="A17" s="148"/>
      <c r="B17" s="1" t="s">
        <v>202</v>
      </c>
      <c r="F17" s="152"/>
      <c r="G17" s="153"/>
      <c r="H17" s="153"/>
      <c r="I17" s="153"/>
      <c r="J17" s="154">
        <f t="shared" si="0"/>
        <v>0</v>
      </c>
    </row>
    <row r="18" spans="1:10" x14ac:dyDescent="0.2">
      <c r="A18" s="148"/>
      <c r="B18" s="1" t="s">
        <v>203</v>
      </c>
      <c r="F18" s="152"/>
      <c r="G18" s="153"/>
      <c r="H18" s="153"/>
      <c r="I18" s="153"/>
      <c r="J18" s="154">
        <f t="shared" si="0"/>
        <v>0</v>
      </c>
    </row>
    <row r="19" spans="1:10" x14ac:dyDescent="0.2">
      <c r="A19" s="148"/>
      <c r="B19" s="1" t="s">
        <v>204</v>
      </c>
      <c r="F19" s="152"/>
      <c r="G19" s="153"/>
      <c r="H19" s="153"/>
      <c r="I19" s="153"/>
      <c r="J19" s="154">
        <f t="shared" si="0"/>
        <v>0</v>
      </c>
    </row>
    <row r="20" spans="1:10" x14ac:dyDescent="0.2">
      <c r="A20" s="148"/>
      <c r="B20" s="1" t="s">
        <v>205</v>
      </c>
      <c r="F20" s="152"/>
      <c r="G20" s="153"/>
      <c r="H20" s="153"/>
      <c r="I20" s="153"/>
      <c r="J20" s="154">
        <f t="shared" si="0"/>
        <v>0</v>
      </c>
    </row>
    <row r="21" spans="1:10" x14ac:dyDescent="0.2">
      <c r="A21" s="148" t="s">
        <v>206</v>
      </c>
      <c r="F21" s="155">
        <f>SUM(F10:F20)</f>
        <v>0</v>
      </c>
      <c r="G21" s="156">
        <f>SUM(G10:G20)</f>
        <v>0</v>
      </c>
      <c r="H21" s="156">
        <f>SUM(H10:H20)</f>
        <v>0</v>
      </c>
      <c r="I21" s="156">
        <f>SUM(I10:I20)</f>
        <v>0</v>
      </c>
      <c r="J21" s="157">
        <f>SUM(J10:J20)</f>
        <v>0</v>
      </c>
    </row>
    <row r="22" spans="1:10" x14ac:dyDescent="0.2">
      <c r="A22" s="148"/>
      <c r="F22" s="150"/>
      <c r="G22" s="139"/>
      <c r="H22" s="139"/>
      <c r="I22" s="139"/>
      <c r="J22" s="151"/>
    </row>
    <row r="23" spans="1:10" x14ac:dyDescent="0.2">
      <c r="A23" s="148" t="s">
        <v>207</v>
      </c>
      <c r="F23" s="150"/>
      <c r="G23" s="139"/>
      <c r="H23" s="139"/>
      <c r="I23" s="139"/>
      <c r="J23" s="151"/>
    </row>
    <row r="24" spans="1:10" x14ac:dyDescent="0.2">
      <c r="A24" s="148"/>
      <c r="B24" s="1" t="s">
        <v>224</v>
      </c>
      <c r="F24" s="152"/>
      <c r="G24" s="153"/>
      <c r="H24" s="153"/>
      <c r="I24" s="153"/>
      <c r="J24" s="154">
        <f t="shared" ref="J24:J35" si="1">SUM(F24:I24)</f>
        <v>0</v>
      </c>
    </row>
    <row r="25" spans="1:10" x14ac:dyDescent="0.2">
      <c r="A25" s="148"/>
      <c r="B25" s="1" t="s">
        <v>539</v>
      </c>
      <c r="F25" s="152"/>
      <c r="G25" s="153"/>
      <c r="H25" s="153"/>
      <c r="I25" s="153"/>
      <c r="J25" s="154">
        <f t="shared" si="1"/>
        <v>0</v>
      </c>
    </row>
    <row r="26" spans="1:10" x14ac:dyDescent="0.2">
      <c r="A26" s="148"/>
      <c r="B26" s="1" t="s">
        <v>225</v>
      </c>
      <c r="F26" s="152"/>
      <c r="G26" s="153"/>
      <c r="H26" s="153"/>
      <c r="I26" s="153"/>
      <c r="J26" s="154">
        <f t="shared" si="1"/>
        <v>0</v>
      </c>
    </row>
    <row r="27" spans="1:10" x14ac:dyDescent="0.2">
      <c r="A27" s="148"/>
      <c r="B27" s="1" t="str">
        <f>+'Form 6A'!B27</f>
        <v>Equipment Rental</v>
      </c>
      <c r="F27" s="152"/>
      <c r="G27" s="153"/>
      <c r="H27" s="153"/>
      <c r="I27" s="153"/>
      <c r="J27" s="154">
        <f t="shared" si="1"/>
        <v>0</v>
      </c>
    </row>
    <row r="28" spans="1:10" x14ac:dyDescent="0.2">
      <c r="A28" s="148"/>
      <c r="B28" s="1" t="str">
        <f>+'Form 6A'!B28</f>
        <v>Materials and Supplies</v>
      </c>
      <c r="F28" s="152"/>
      <c r="G28" s="153"/>
      <c r="H28" s="153"/>
      <c r="I28" s="153"/>
      <c r="J28" s="154">
        <f t="shared" si="1"/>
        <v>0</v>
      </c>
    </row>
    <row r="29" spans="1:10" x14ac:dyDescent="0.2">
      <c r="A29" s="148"/>
      <c r="B29" s="1" t="str">
        <f>+'Form 6A'!B29</f>
        <v>Hardware</v>
      </c>
      <c r="F29" s="152"/>
      <c r="G29" s="153"/>
      <c r="H29" s="153"/>
      <c r="I29" s="153"/>
      <c r="J29" s="154">
        <f t="shared" si="1"/>
        <v>0</v>
      </c>
    </row>
    <row r="30" spans="1:10" x14ac:dyDescent="0.2">
      <c r="A30" s="148"/>
      <c r="B30" s="1" t="str">
        <f>+'Form 6A'!B30</f>
        <v>Oil &amp; Lube</v>
      </c>
      <c r="F30" s="152"/>
      <c r="G30" s="153"/>
      <c r="H30" s="153"/>
      <c r="I30" s="153"/>
      <c r="J30" s="154">
        <f t="shared" si="1"/>
        <v>0</v>
      </c>
    </row>
    <row r="31" spans="1:10" x14ac:dyDescent="0.2">
      <c r="A31" s="148"/>
      <c r="B31" s="1" t="str">
        <f>+'Form 6A'!B31</f>
        <v>Outside Repairs</v>
      </c>
      <c r="F31" s="152"/>
      <c r="G31" s="153"/>
      <c r="H31" s="153"/>
      <c r="I31" s="153"/>
      <c r="J31" s="154">
        <f t="shared" si="1"/>
        <v>0</v>
      </c>
    </row>
    <row r="32" spans="1:10" x14ac:dyDescent="0.2">
      <c r="A32" s="148"/>
      <c r="B32" s="1" t="str">
        <f>+'Form 6A'!B32</f>
        <v>Truck Washing</v>
      </c>
      <c r="F32" s="152"/>
      <c r="G32" s="153"/>
      <c r="H32" s="153"/>
      <c r="I32" s="153"/>
      <c r="J32" s="154">
        <f t="shared" si="1"/>
        <v>0</v>
      </c>
    </row>
    <row r="33" spans="1:10" x14ac:dyDescent="0.2">
      <c r="A33" s="148"/>
      <c r="B33" s="1" t="str">
        <f>+'Form 6A'!B33</f>
        <v>Shop Cleaning</v>
      </c>
      <c r="F33" s="152"/>
      <c r="G33" s="153"/>
      <c r="H33" s="153"/>
      <c r="I33" s="153"/>
      <c r="J33" s="154">
        <f t="shared" si="1"/>
        <v>0</v>
      </c>
    </row>
    <row r="34" spans="1:10" x14ac:dyDescent="0.2">
      <c r="A34" s="148"/>
      <c r="B34" s="1" t="str">
        <f>+'Form 6A'!B34</f>
        <v>Shop Supplies</v>
      </c>
      <c r="F34" s="152"/>
      <c r="G34" s="153"/>
      <c r="H34" s="153"/>
      <c r="I34" s="153"/>
      <c r="J34" s="154">
        <f t="shared" si="1"/>
        <v>0</v>
      </c>
    </row>
    <row r="35" spans="1:10" x14ac:dyDescent="0.2">
      <c r="A35" s="148"/>
      <c r="B35" s="1" t="str">
        <f>+'Form 6A'!B35</f>
        <v>Shop Small Tools</v>
      </c>
      <c r="F35" s="152"/>
      <c r="G35" s="153"/>
      <c r="H35" s="153"/>
      <c r="I35" s="153"/>
      <c r="J35" s="154">
        <f t="shared" si="1"/>
        <v>0</v>
      </c>
    </row>
    <row r="36" spans="1:10" x14ac:dyDescent="0.2">
      <c r="A36" s="148" t="s">
        <v>208</v>
      </c>
      <c r="F36" s="155">
        <f>SUM(F24:F35)</f>
        <v>0</v>
      </c>
      <c r="G36" s="156">
        <f>SUM(G24:G35)</f>
        <v>0</v>
      </c>
      <c r="H36" s="156">
        <f>SUM(H24:H35)</f>
        <v>0</v>
      </c>
      <c r="I36" s="156">
        <f>SUM(I24:I35)</f>
        <v>0</v>
      </c>
      <c r="J36" s="157">
        <f>SUM(J24:J35)</f>
        <v>0</v>
      </c>
    </row>
    <row r="37" spans="1:10" x14ac:dyDescent="0.2">
      <c r="A37" s="148"/>
      <c r="F37" s="158"/>
      <c r="G37" s="159"/>
      <c r="H37" s="159"/>
      <c r="I37" s="159"/>
      <c r="J37" s="160"/>
    </row>
    <row r="38" spans="1:10" x14ac:dyDescent="0.2">
      <c r="A38" s="148" t="s">
        <v>178</v>
      </c>
      <c r="F38" s="152"/>
      <c r="G38" s="153"/>
      <c r="H38" s="153"/>
      <c r="I38" s="153"/>
      <c r="J38" s="154">
        <f>SUM(F38:I38)</f>
        <v>0</v>
      </c>
    </row>
    <row r="39" spans="1:10" x14ac:dyDescent="0.2">
      <c r="A39" s="148"/>
      <c r="F39" s="150"/>
      <c r="G39" s="139"/>
      <c r="H39" s="139"/>
      <c r="I39" s="139"/>
      <c r="J39" s="151"/>
    </row>
    <row r="40" spans="1:10" x14ac:dyDescent="0.2">
      <c r="A40" s="148" t="s">
        <v>179</v>
      </c>
      <c r="F40" s="150"/>
      <c r="G40" s="139"/>
      <c r="H40" s="139"/>
      <c r="I40" s="139"/>
      <c r="J40" s="151"/>
    </row>
    <row r="41" spans="1:10" x14ac:dyDescent="0.2">
      <c r="A41" s="148"/>
      <c r="B41" s="1" t="str">
        <f>+'Form 6A'!B41</f>
        <v>Liability &amp; Property Damage Insurance</v>
      </c>
      <c r="F41" s="152"/>
      <c r="G41" s="153"/>
      <c r="H41" s="153"/>
      <c r="I41" s="153"/>
      <c r="J41" s="154">
        <f t="shared" ref="J41:J48" si="2">SUM(F41:I41)</f>
        <v>0</v>
      </c>
    </row>
    <row r="42" spans="1:10" x14ac:dyDescent="0.2">
      <c r="A42" s="148"/>
      <c r="B42" s="1" t="str">
        <f>+'Form 6A'!B42</f>
        <v>Equipment Insurance</v>
      </c>
      <c r="F42" s="152"/>
      <c r="G42" s="153"/>
      <c r="H42" s="153"/>
      <c r="I42" s="153"/>
      <c r="J42" s="154">
        <f t="shared" si="2"/>
        <v>0</v>
      </c>
    </row>
    <row r="43" spans="1:10" x14ac:dyDescent="0.2">
      <c r="A43" s="148"/>
      <c r="B43" s="1" t="str">
        <f>+'Form 6A'!B43</f>
        <v>Medical Testing</v>
      </c>
      <c r="F43" s="152"/>
      <c r="G43" s="153"/>
      <c r="H43" s="153"/>
      <c r="I43" s="153"/>
      <c r="J43" s="154">
        <f t="shared" si="2"/>
        <v>0</v>
      </c>
    </row>
    <row r="44" spans="1:10" x14ac:dyDescent="0.2">
      <c r="A44" s="148"/>
      <c r="B44" s="1" t="str">
        <f>+'Form 6A'!B44</f>
        <v>Training &amp; Safety Programs</v>
      </c>
      <c r="F44" s="152"/>
      <c r="G44" s="153"/>
      <c r="H44" s="153"/>
      <c r="I44" s="153"/>
      <c r="J44" s="154">
        <f t="shared" si="2"/>
        <v>0</v>
      </c>
    </row>
    <row r="45" spans="1:10" x14ac:dyDescent="0.2">
      <c r="A45" s="148"/>
      <c r="B45" s="1" t="str">
        <f>+'Form 6A'!B45</f>
        <v>First Aid</v>
      </c>
      <c r="F45" s="152"/>
      <c r="G45" s="153"/>
      <c r="H45" s="153"/>
      <c r="I45" s="153"/>
      <c r="J45" s="154">
        <f t="shared" si="2"/>
        <v>0</v>
      </c>
    </row>
    <row r="46" spans="1:10" x14ac:dyDescent="0.2">
      <c r="A46" s="148"/>
      <c r="B46" s="1" t="str">
        <f>+'Form 6A'!B46</f>
        <v>Uniforms</v>
      </c>
      <c r="F46" s="152"/>
      <c r="G46" s="153"/>
      <c r="H46" s="153"/>
      <c r="I46" s="153"/>
      <c r="J46" s="154">
        <f t="shared" si="2"/>
        <v>0</v>
      </c>
    </row>
    <row r="47" spans="1:10" x14ac:dyDescent="0.2">
      <c r="A47" s="148"/>
      <c r="B47" s="1" t="str">
        <f>+'Form 6A'!B47</f>
        <v>Yard rent</v>
      </c>
      <c r="F47" s="152"/>
      <c r="G47" s="153"/>
      <c r="H47" s="153"/>
      <c r="I47" s="153"/>
      <c r="J47" s="154">
        <f t="shared" si="2"/>
        <v>0</v>
      </c>
    </row>
    <row r="48" spans="1:10" x14ac:dyDescent="0.2">
      <c r="A48" s="148"/>
      <c r="B48" s="1" t="str">
        <f>+'Form 6A'!B48</f>
        <v>Performance Bond Costs</v>
      </c>
      <c r="F48" s="152"/>
      <c r="G48" s="153"/>
      <c r="H48" s="153"/>
      <c r="I48" s="153"/>
      <c r="J48" s="154">
        <f t="shared" si="2"/>
        <v>0</v>
      </c>
    </row>
    <row r="49" spans="1:10" x14ac:dyDescent="0.2">
      <c r="A49" s="148" t="s">
        <v>209</v>
      </c>
      <c r="F49" s="161">
        <f>SUM(F41:F48)</f>
        <v>0</v>
      </c>
      <c r="G49" s="162">
        <f>SUM(G41:G48)</f>
        <v>0</v>
      </c>
      <c r="H49" s="162">
        <f>SUM(H41:H48)</f>
        <v>0</v>
      </c>
      <c r="I49" s="162">
        <f>SUM(I41:I48)</f>
        <v>0</v>
      </c>
      <c r="J49" s="163">
        <f>SUM(J41:J48)</f>
        <v>0</v>
      </c>
    </row>
    <row r="50" spans="1:10" x14ac:dyDescent="0.2">
      <c r="A50" s="148"/>
      <c r="F50" s="150"/>
      <c r="G50" s="139"/>
      <c r="H50" s="139"/>
      <c r="I50" s="139"/>
      <c r="J50" s="151"/>
    </row>
    <row r="51" spans="1:10" x14ac:dyDescent="0.2">
      <c r="A51" s="148" t="s">
        <v>180</v>
      </c>
      <c r="F51" s="150"/>
      <c r="G51" s="139"/>
      <c r="H51" s="139"/>
      <c r="I51" s="139"/>
      <c r="J51" s="151"/>
    </row>
    <row r="52" spans="1:10" x14ac:dyDescent="0.2">
      <c r="A52" s="148"/>
      <c r="B52" s="1" t="s">
        <v>210</v>
      </c>
      <c r="F52" s="152"/>
      <c r="G52" s="153"/>
      <c r="H52" s="153"/>
      <c r="I52" s="153"/>
      <c r="J52" s="154">
        <f>SUM(F52:I52)</f>
        <v>0</v>
      </c>
    </row>
    <row r="53" spans="1:10" x14ac:dyDescent="0.2">
      <c r="A53" s="148"/>
      <c r="B53" s="1" t="s">
        <v>211</v>
      </c>
      <c r="F53" s="152"/>
      <c r="G53" s="153"/>
      <c r="H53" s="153"/>
      <c r="I53" s="153"/>
      <c r="J53" s="154">
        <f>SUM(F53:I53)</f>
        <v>0</v>
      </c>
    </row>
    <row r="54" spans="1:10" x14ac:dyDescent="0.2">
      <c r="A54" s="148"/>
      <c r="B54" s="1" t="s">
        <v>212</v>
      </c>
      <c r="F54" s="152"/>
      <c r="G54" s="153"/>
      <c r="H54" s="153"/>
      <c r="I54" s="153"/>
      <c r="J54" s="154">
        <f>SUM(F54:I54)</f>
        <v>0</v>
      </c>
    </row>
    <row r="55" spans="1:10" x14ac:dyDescent="0.2">
      <c r="A55" s="148" t="s">
        <v>213</v>
      </c>
      <c r="F55" s="161">
        <f>SUM(F52:F54)</f>
        <v>0</v>
      </c>
      <c r="G55" s="162">
        <f>SUM(G52:G54)</f>
        <v>0</v>
      </c>
      <c r="H55" s="162">
        <f>SUM(H52:H54)</f>
        <v>0</v>
      </c>
      <c r="I55" s="162">
        <f>SUM(I52:I54)</f>
        <v>0</v>
      </c>
      <c r="J55" s="163">
        <f>SUM(J52:J54)</f>
        <v>0</v>
      </c>
    </row>
    <row r="56" spans="1:10" x14ac:dyDescent="0.2">
      <c r="A56" s="148"/>
      <c r="F56" s="150"/>
      <c r="G56" s="139"/>
      <c r="H56" s="139"/>
      <c r="I56" s="139"/>
      <c r="J56" s="151"/>
    </row>
    <row r="57" spans="1:10" x14ac:dyDescent="0.2">
      <c r="A57" s="148" t="s">
        <v>214</v>
      </c>
      <c r="F57" s="150"/>
      <c r="G57" s="139"/>
      <c r="H57" s="139"/>
      <c r="I57" s="139"/>
      <c r="J57" s="151"/>
    </row>
    <row r="58" spans="1:10" x14ac:dyDescent="0.2">
      <c r="A58" s="148"/>
      <c r="B58" s="1" t="s">
        <v>359</v>
      </c>
      <c r="F58" s="164">
        <f>'Form 6D'!$E115</f>
        <v>0</v>
      </c>
      <c r="G58" s="165">
        <f>'Form 6D'!$E116</f>
        <v>0</v>
      </c>
      <c r="H58" s="165">
        <f>'Form 6D'!$E117</f>
        <v>0</v>
      </c>
      <c r="I58" s="165">
        <f>'Form 6D'!$E117</f>
        <v>0</v>
      </c>
      <c r="J58" s="154">
        <f>SUM(F58:I58)</f>
        <v>0</v>
      </c>
    </row>
    <row r="59" spans="1:10" x14ac:dyDescent="0.2">
      <c r="A59" s="148"/>
      <c r="B59" s="1" t="s">
        <v>360</v>
      </c>
      <c r="F59" s="164">
        <f>'Form 6D'!$F115</f>
        <v>0</v>
      </c>
      <c r="G59" s="165">
        <f>'Form 6D'!$F116</f>
        <v>0</v>
      </c>
      <c r="H59" s="165">
        <f>'Form 6D'!$F117</f>
        <v>0</v>
      </c>
      <c r="I59" s="165">
        <f>'Form 6D'!$F117</f>
        <v>0</v>
      </c>
      <c r="J59" s="154">
        <f>SUM(F59:I59)</f>
        <v>0</v>
      </c>
    </row>
    <row r="60" spans="1:10" x14ac:dyDescent="0.2">
      <c r="A60" s="148"/>
      <c r="B60" s="1" t="s">
        <v>361</v>
      </c>
      <c r="F60" s="164">
        <f>'Form 6D'!$G115</f>
        <v>0</v>
      </c>
      <c r="G60" s="165">
        <f>'Form 6D'!$G116</f>
        <v>0</v>
      </c>
      <c r="H60" s="165">
        <f>'Form 6D'!$G117</f>
        <v>0</v>
      </c>
      <c r="I60" s="165">
        <f>'Form 6D'!$G117</f>
        <v>0</v>
      </c>
      <c r="J60" s="154">
        <f>SUM(F60:I60)</f>
        <v>0</v>
      </c>
    </row>
    <row r="61" spans="1:10" x14ac:dyDescent="0.2">
      <c r="A61" s="148" t="s">
        <v>215</v>
      </c>
      <c r="F61" s="326">
        <f>SUM(F58:F60)</f>
        <v>0</v>
      </c>
      <c r="G61" s="323">
        <f>SUM(G58:G60)</f>
        <v>0</v>
      </c>
      <c r="H61" s="167">
        <f>SUM(H58:H60)</f>
        <v>0</v>
      </c>
      <c r="I61" s="167">
        <f>SUM(I58:I60)</f>
        <v>0</v>
      </c>
      <c r="J61" s="339">
        <f>SUM(F61:I61)</f>
        <v>0</v>
      </c>
    </row>
    <row r="62" spans="1:10" x14ac:dyDescent="0.2">
      <c r="A62" s="148"/>
      <c r="F62" s="327"/>
      <c r="G62" s="324"/>
      <c r="H62" s="321"/>
      <c r="I62" s="159"/>
      <c r="J62" s="160"/>
    </row>
    <row r="63" spans="1:10" x14ac:dyDescent="0.2">
      <c r="A63" s="148" t="s">
        <v>216</v>
      </c>
      <c r="F63" s="357"/>
      <c r="G63" s="325"/>
      <c r="H63" s="322"/>
      <c r="I63" s="139"/>
      <c r="J63" s="151"/>
    </row>
    <row r="64" spans="1:10" x14ac:dyDescent="0.2">
      <c r="A64" s="148"/>
      <c r="B64" s="1" t="s">
        <v>359</v>
      </c>
      <c r="F64" s="164">
        <f>'Form 6D'!$E130</f>
        <v>0</v>
      </c>
      <c r="G64" s="165">
        <f>'Form 6D'!$E131</f>
        <v>0</v>
      </c>
      <c r="H64" s="165">
        <f>'Form 6D'!$E132</f>
        <v>0</v>
      </c>
      <c r="I64" s="165">
        <f>'Form 6D'!$E132</f>
        <v>0</v>
      </c>
      <c r="J64" s="154">
        <f>SUM(F64:I64)</f>
        <v>0</v>
      </c>
    </row>
    <row r="65" spans="1:12" x14ac:dyDescent="0.2">
      <c r="A65" s="148"/>
      <c r="B65" s="1" t="s">
        <v>360</v>
      </c>
      <c r="F65" s="164">
        <f>'Form 6D'!$F130</f>
        <v>0</v>
      </c>
      <c r="G65" s="165">
        <f>'Form 6D'!$F131</f>
        <v>0</v>
      </c>
      <c r="H65" s="165">
        <f>'Form 6D'!$F132</f>
        <v>0</v>
      </c>
      <c r="I65" s="165">
        <f>'Form 6D'!$F132</f>
        <v>0</v>
      </c>
      <c r="J65" s="154">
        <f>SUM(F65:I65)</f>
        <v>0</v>
      </c>
    </row>
    <row r="66" spans="1:12" x14ac:dyDescent="0.2">
      <c r="A66" s="148"/>
      <c r="B66" s="1" t="s">
        <v>361</v>
      </c>
      <c r="F66" s="164">
        <f>'Form 6D'!$G130</f>
        <v>0</v>
      </c>
      <c r="G66" s="165">
        <f>'Form 6D'!$G131</f>
        <v>0</v>
      </c>
      <c r="H66" s="165">
        <f>'Form 6D'!$G132</f>
        <v>0</v>
      </c>
      <c r="I66" s="165">
        <f>'Form 6D'!$G132</f>
        <v>0</v>
      </c>
      <c r="J66" s="154">
        <f>SUM(F66:I66)</f>
        <v>0</v>
      </c>
    </row>
    <row r="67" spans="1:12" x14ac:dyDescent="0.2">
      <c r="A67" s="148" t="s">
        <v>217</v>
      </c>
      <c r="F67" s="166">
        <f>SUM(F64:F66)</f>
        <v>0</v>
      </c>
      <c r="G67" s="167">
        <f>SUM(G64:G66)</f>
        <v>0</v>
      </c>
      <c r="H67" s="167">
        <f>SUM(H64:H66)</f>
        <v>0</v>
      </c>
      <c r="I67" s="167">
        <f>SUM(I64:I66)</f>
        <v>0</v>
      </c>
      <c r="J67" s="339">
        <f>SUM(F67:I67)</f>
        <v>0</v>
      </c>
    </row>
    <row r="68" spans="1:12" x14ac:dyDescent="0.2">
      <c r="A68" s="148"/>
      <c r="F68" s="158"/>
      <c r="G68" s="159"/>
      <c r="H68" s="159"/>
      <c r="I68" s="159"/>
      <c r="J68" s="160"/>
    </row>
    <row r="69" spans="1:12" x14ac:dyDescent="0.2">
      <c r="A69" s="148" t="s">
        <v>184</v>
      </c>
      <c r="F69" s="166">
        <f>F67+F61+F55+F49+F36+F21+F38</f>
        <v>0</v>
      </c>
      <c r="G69" s="167">
        <f>G67+G61+G55+G49+G36+G21+G38</f>
        <v>0</v>
      </c>
      <c r="H69" s="167">
        <f>H67+H61+H55+H49+H36+H21+H38</f>
        <v>0</v>
      </c>
      <c r="I69" s="167">
        <f>I67+I61+I55+I49+I36+I21+I38</f>
        <v>0</v>
      </c>
      <c r="J69" s="163">
        <f>J67+J61+J55+J49+J36+J21+J38</f>
        <v>0</v>
      </c>
    </row>
    <row r="70" spans="1:12" x14ac:dyDescent="0.2">
      <c r="A70" s="148"/>
      <c r="F70" s="158"/>
      <c r="G70" s="159"/>
      <c r="H70" s="159"/>
      <c r="I70" s="159"/>
      <c r="J70" s="160"/>
    </row>
    <row r="71" spans="1:12" x14ac:dyDescent="0.2">
      <c r="A71" s="288" t="s">
        <v>230</v>
      </c>
      <c r="B71" s="90"/>
      <c r="C71" s="90"/>
      <c r="D71" s="286">
        <f>'Form 6A'!D71</f>
        <v>0</v>
      </c>
      <c r="E71" s="90" t="s">
        <v>219</v>
      </c>
      <c r="F71" s="150">
        <f>IF($D71=0,0,(F69/$D$71%)-F69)</f>
        <v>0</v>
      </c>
      <c r="G71" s="139">
        <f>IF($D71=0,0,(G69/$D$71%)-G69)</f>
        <v>0</v>
      </c>
      <c r="H71" s="139">
        <f>IF($D71=0,0,(H69/$D$71%)-H69)</f>
        <v>0</v>
      </c>
      <c r="I71" s="139">
        <f>IF($D71=0,0,(I69/$D$71%)-I69)</f>
        <v>0</v>
      </c>
      <c r="J71" s="151">
        <f>SUM(F71:H71)</f>
        <v>0</v>
      </c>
    </row>
    <row r="72" spans="1:12" x14ac:dyDescent="0.2">
      <c r="F72" s="318"/>
      <c r="G72" s="319"/>
      <c r="H72" s="319"/>
      <c r="I72" s="319"/>
      <c r="J72" s="320"/>
    </row>
    <row r="73" spans="1:12" x14ac:dyDescent="0.2">
      <c r="A73" s="148" t="s">
        <v>185</v>
      </c>
      <c r="D73" s="174"/>
      <c r="F73" s="150"/>
      <c r="G73" s="139"/>
      <c r="H73" s="139"/>
      <c r="I73" s="139"/>
      <c r="J73" s="151"/>
    </row>
    <row r="74" spans="1:12" x14ac:dyDescent="0.2">
      <c r="A74" s="148"/>
      <c r="C74" s="4"/>
      <c r="D74" s="174"/>
      <c r="E74" s="219"/>
      <c r="F74" s="175"/>
      <c r="G74" s="176"/>
      <c r="H74" s="176"/>
      <c r="I74" s="176"/>
      <c r="J74" s="177"/>
      <c r="L74" s="296"/>
    </row>
    <row r="75" spans="1:12" x14ac:dyDescent="0.2">
      <c r="A75" s="148"/>
      <c r="B75" s="1" t="s">
        <v>186</v>
      </c>
      <c r="F75" s="152"/>
      <c r="G75" s="153"/>
      <c r="H75" s="153"/>
      <c r="I75" s="153"/>
      <c r="J75" s="154">
        <f>SUM(F75:I75)</f>
        <v>0</v>
      </c>
    </row>
    <row r="76" spans="1:12" x14ac:dyDescent="0.2">
      <c r="A76" s="148"/>
      <c r="F76" s="183"/>
      <c r="G76" s="184"/>
      <c r="H76" s="184"/>
      <c r="I76" s="184"/>
      <c r="J76" s="185"/>
    </row>
    <row r="77" spans="1:12" x14ac:dyDescent="0.2">
      <c r="A77" s="148"/>
      <c r="B77" s="1" t="s">
        <v>187</v>
      </c>
      <c r="F77" s="183"/>
      <c r="G77" s="184"/>
      <c r="H77" s="184"/>
      <c r="I77" s="184"/>
      <c r="J77" s="185"/>
    </row>
    <row r="78" spans="1:12" x14ac:dyDescent="0.2">
      <c r="A78" s="148"/>
      <c r="C78" s="1" t="s">
        <v>220</v>
      </c>
      <c r="F78" s="152"/>
      <c r="G78" s="153"/>
      <c r="H78" s="153"/>
      <c r="I78" s="153"/>
      <c r="J78" s="154">
        <f>SUM(F78:I78)</f>
        <v>0</v>
      </c>
    </row>
    <row r="79" spans="1:12" x14ac:dyDescent="0.2">
      <c r="A79" s="148"/>
      <c r="C79" s="1" t="s">
        <v>205</v>
      </c>
      <c r="F79" s="152"/>
      <c r="G79" s="153"/>
      <c r="H79" s="153"/>
      <c r="I79" s="153"/>
      <c r="J79" s="154">
        <f>SUM(F79:I79)</f>
        <v>0</v>
      </c>
    </row>
    <row r="80" spans="1:12" x14ac:dyDescent="0.2">
      <c r="A80" s="148"/>
      <c r="B80" s="1" t="s">
        <v>221</v>
      </c>
      <c r="F80" s="186">
        <f>SUM(F78:F79)</f>
        <v>0</v>
      </c>
      <c r="G80" s="180">
        <f>SUM(G78:G79)</f>
        <v>0</v>
      </c>
      <c r="H80" s="180">
        <f>SUM(H78:H79)</f>
        <v>0</v>
      </c>
      <c r="I80" s="180">
        <f>SUM(I78:I79)</f>
        <v>0</v>
      </c>
      <c r="J80" s="181">
        <f>SUM(J78:J79)</f>
        <v>0</v>
      </c>
    </row>
    <row r="81" spans="1:10" x14ac:dyDescent="0.2">
      <c r="A81" s="148"/>
      <c r="F81" s="150"/>
      <c r="G81" s="139"/>
      <c r="H81" s="139"/>
      <c r="I81" s="139"/>
      <c r="J81" s="151"/>
    </row>
    <row r="82" spans="1:10" x14ac:dyDescent="0.2">
      <c r="A82" s="148"/>
      <c r="B82" s="1" t="s">
        <v>367</v>
      </c>
      <c r="F82" s="150"/>
      <c r="G82" s="139"/>
      <c r="H82" s="139"/>
      <c r="I82" s="139"/>
      <c r="J82" s="151"/>
    </row>
    <row r="83" spans="1:10" x14ac:dyDescent="0.2">
      <c r="A83" s="148"/>
      <c r="C83" s="1" t="s">
        <v>359</v>
      </c>
      <c r="F83" s="164">
        <f>'Form 6D'!$E145</f>
        <v>0</v>
      </c>
      <c r="G83" s="165">
        <f>'Form 6D'!$E146</f>
        <v>0</v>
      </c>
      <c r="H83" s="165">
        <f>'Form 6D'!$E147</f>
        <v>0</v>
      </c>
      <c r="I83" s="165">
        <f>'Form 6D'!$E147</f>
        <v>0</v>
      </c>
      <c r="J83" s="154">
        <f>SUM(F83:I83)</f>
        <v>0</v>
      </c>
    </row>
    <row r="84" spans="1:10" x14ac:dyDescent="0.2">
      <c r="A84" s="148"/>
      <c r="C84" s="1" t="s">
        <v>360</v>
      </c>
      <c r="F84" s="164">
        <f>'Form 6D'!$F145</f>
        <v>0</v>
      </c>
      <c r="G84" s="165">
        <f>'Form 6D'!$F146</f>
        <v>0</v>
      </c>
      <c r="H84" s="165">
        <f>'Form 6D'!$F147</f>
        <v>0</v>
      </c>
      <c r="I84" s="165">
        <f>'Form 6D'!$F147</f>
        <v>0</v>
      </c>
      <c r="J84" s="154">
        <f>SUM(F84:I84)</f>
        <v>0</v>
      </c>
    </row>
    <row r="85" spans="1:10" x14ac:dyDescent="0.2">
      <c r="A85" s="148"/>
      <c r="C85" s="1" t="s">
        <v>361</v>
      </c>
      <c r="F85" s="164">
        <f>'Form 6D'!$G145</f>
        <v>0</v>
      </c>
      <c r="G85" s="165">
        <f>'Form 6D'!$G146</f>
        <v>0</v>
      </c>
      <c r="H85" s="165">
        <f>'Form 6D'!$G147</f>
        <v>0</v>
      </c>
      <c r="I85" s="165">
        <f>'Form 6D'!$G147</f>
        <v>0</v>
      </c>
      <c r="J85" s="154">
        <f>SUM(F85:I85)</f>
        <v>0</v>
      </c>
    </row>
    <row r="86" spans="1:10" x14ac:dyDescent="0.2">
      <c r="A86" s="148"/>
      <c r="B86" s="1" t="s">
        <v>368</v>
      </c>
      <c r="F86" s="166">
        <f>SUM(F83:F85)</f>
        <v>0</v>
      </c>
      <c r="G86" s="167">
        <f>SUM(G83:G85)</f>
        <v>0</v>
      </c>
      <c r="H86" s="167">
        <f>SUM(H83:H85)</f>
        <v>0</v>
      </c>
      <c r="I86" s="167">
        <f>SUM(I83:I85)</f>
        <v>0</v>
      </c>
      <c r="J86" s="339">
        <f>SUM(F86:I86)</f>
        <v>0</v>
      </c>
    </row>
    <row r="87" spans="1:10" x14ac:dyDescent="0.2">
      <c r="A87" s="148"/>
      <c r="F87" s="158"/>
      <c r="G87" s="159"/>
      <c r="H87" s="159"/>
      <c r="I87" s="159"/>
      <c r="J87" s="160"/>
    </row>
    <row r="88" spans="1:10" x14ac:dyDescent="0.2">
      <c r="A88" s="148" t="s">
        <v>188</v>
      </c>
      <c r="F88" s="166">
        <f>F75+F80+F86</f>
        <v>0</v>
      </c>
      <c r="G88" s="167">
        <f>G75+G80+G86</f>
        <v>0</v>
      </c>
      <c r="H88" s="167">
        <f>H75+H80+H86</f>
        <v>0</v>
      </c>
      <c r="I88" s="167">
        <f>I75+I80+I86</f>
        <v>0</v>
      </c>
      <c r="J88" s="163">
        <f>J75+J80+J86</f>
        <v>0</v>
      </c>
    </row>
    <row r="89" spans="1:10" x14ac:dyDescent="0.2">
      <c r="A89" s="148"/>
      <c r="F89" s="183"/>
      <c r="G89" s="184"/>
      <c r="H89" s="184"/>
      <c r="I89" s="184"/>
      <c r="J89" s="185"/>
    </row>
    <row r="90" spans="1:10" ht="13.5" thickBot="1" x14ac:dyDescent="0.25">
      <c r="A90" s="142" t="s">
        <v>231</v>
      </c>
      <c r="B90" s="141"/>
      <c r="C90" s="141"/>
      <c r="D90" s="141"/>
      <c r="E90" s="141"/>
      <c r="F90" s="187">
        <f>(F88+F71+F69)</f>
        <v>0</v>
      </c>
      <c r="G90" s="188">
        <f>(G88+G71+G69)</f>
        <v>0</v>
      </c>
      <c r="H90" s="188">
        <f>(H88+H71+H69)</f>
        <v>0</v>
      </c>
      <c r="I90" s="188">
        <f>(I88+I71+I69)</f>
        <v>0</v>
      </c>
      <c r="J90" s="189">
        <f>(J88+J71+J69)</f>
        <v>0</v>
      </c>
    </row>
    <row r="91" spans="1:10" x14ac:dyDescent="0.2">
      <c r="F91" s="139"/>
      <c r="G91" s="139"/>
      <c r="H91" s="139"/>
      <c r="I91" s="139"/>
      <c r="J91" s="139"/>
    </row>
  </sheetData>
  <mergeCells count="3">
    <mergeCell ref="F5:J5"/>
    <mergeCell ref="F6:J6"/>
    <mergeCell ref="F3:J3"/>
  </mergeCells>
  <printOptions horizontalCentered="1"/>
  <pageMargins left="0.43" right="0.25" top="0.86" bottom="0.59" header="0.56999999999999995" footer="0.25"/>
  <pageSetup scale="63" fitToHeight="2" orientation="portrait" r:id="rId1"/>
  <headerFooter alignWithMargins="0">
    <oddHeader>&amp;C&amp;"Book Antiqua,Bold"Form 6B</oddHeader>
    <oddFooter>&amp;R&amp;8Page &amp;P of &amp;N</oddFooter>
  </headerFooter>
  <rowBreaks count="1" manualBreakCount="1">
    <brk id="7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</sheetPr>
  <dimension ref="A1:M91"/>
  <sheetViews>
    <sheetView workbookViewId="0">
      <selection activeCell="F6" sqref="F6:J6"/>
    </sheetView>
  </sheetViews>
  <sheetFormatPr defaultColWidth="9.140625" defaultRowHeight="12.75" x14ac:dyDescent="0.2"/>
  <cols>
    <col min="1" max="1" width="2.7109375" style="1" customWidth="1"/>
    <col min="2" max="2" width="3.7109375" style="1" customWidth="1"/>
    <col min="3" max="3" width="40.85546875" style="1" customWidth="1"/>
    <col min="4" max="4" width="9" style="1" customWidth="1"/>
    <col min="5" max="5" width="3.7109375" style="1" customWidth="1"/>
    <col min="6" max="7" width="14.7109375" style="1" customWidth="1"/>
    <col min="8" max="8" width="13.42578125" style="1" customWidth="1"/>
    <col min="9" max="10" width="14.7109375" style="1" customWidth="1"/>
    <col min="11" max="16384" width="9.140625" style="1"/>
  </cols>
  <sheetData>
    <row r="1" spans="1:13" ht="16.5" customHeight="1" x14ac:dyDescent="0.25">
      <c r="A1" s="23" t="s">
        <v>223</v>
      </c>
      <c r="B1" s="23"/>
      <c r="C1" s="23"/>
      <c r="D1" s="23"/>
      <c r="E1" s="23"/>
      <c r="J1" s="2" t="str">
        <f>'2 Op_Statistics'!$Q$1</f>
        <v xml:space="preserve">RecycleSmart Base </v>
      </c>
    </row>
    <row r="2" spans="1:13" ht="16.5" customHeight="1" x14ac:dyDescent="0.25">
      <c r="A2" s="27" t="str">
        <f>'1 Gen_Info'!B2</f>
        <v xml:space="preserve">Proposer Name: </v>
      </c>
      <c r="B2" s="23"/>
      <c r="C2" s="23"/>
      <c r="D2" s="23"/>
      <c r="E2" s="23"/>
    </row>
    <row r="3" spans="1:13" ht="15.75" x14ac:dyDescent="0.25">
      <c r="A3" s="23"/>
      <c r="B3" s="23"/>
      <c r="C3" s="23"/>
      <c r="D3" s="23"/>
      <c r="E3" s="23"/>
      <c r="F3" s="592" t="str">
        <f>'Form 6B'!F3</f>
        <v xml:space="preserve">Note to proposer:  Input data in yellow shaded areas only in 2025 dollars. </v>
      </c>
      <c r="G3" s="593"/>
      <c r="H3" s="593"/>
      <c r="I3" s="593"/>
      <c r="J3" s="594"/>
    </row>
    <row r="4" spans="1:13" ht="8.25" customHeight="1" thickBot="1" x14ac:dyDescent="0.3">
      <c r="A4" s="23"/>
      <c r="B4" s="23"/>
      <c r="C4" s="23"/>
      <c r="D4" s="23"/>
      <c r="E4" s="23"/>
      <c r="L4" s="23"/>
    </row>
    <row r="5" spans="1:13" ht="16.5" customHeight="1" x14ac:dyDescent="0.25">
      <c r="A5" s="23"/>
      <c r="B5" s="23"/>
      <c r="C5" s="23"/>
      <c r="D5" s="23"/>
      <c r="E5" s="23"/>
      <c r="F5" s="581" t="s">
        <v>264</v>
      </c>
      <c r="G5" s="582"/>
      <c r="H5" s="582"/>
      <c r="I5" s="582"/>
      <c r="J5" s="583"/>
    </row>
    <row r="6" spans="1:13" ht="16.5" thickBot="1" x14ac:dyDescent="0.3">
      <c r="A6" s="23"/>
      <c r="B6" s="23"/>
      <c r="C6" s="23"/>
      <c r="D6" s="23"/>
      <c r="E6" s="23"/>
      <c r="F6" s="584" t="str">
        <f>'5 Comp'!C6</f>
        <v>REPORT FOR 12-MONTH PERIOD ENDING FEB. 29, 2028</v>
      </c>
      <c r="G6" s="585"/>
      <c r="H6" s="585"/>
      <c r="I6" s="585"/>
      <c r="J6" s="586"/>
    </row>
    <row r="7" spans="1:13" ht="25.5" x14ac:dyDescent="0.2">
      <c r="A7" s="144" t="s">
        <v>564</v>
      </c>
      <c r="B7" s="145"/>
      <c r="C7" s="145"/>
      <c r="D7" s="146"/>
      <c r="E7" s="147"/>
      <c r="F7" s="445" t="str">
        <f>+'2 Op_Statistics'!M7</f>
        <v>Solid Waste</v>
      </c>
      <c r="G7" s="446" t="str">
        <f>+'2 Op_Statistics'!N7</f>
        <v>Recyclable Materials</v>
      </c>
      <c r="H7" s="446" t="str">
        <f>+'2 Op_Statistics'!O7</f>
        <v>Organic Materials</v>
      </c>
      <c r="I7" s="446" t="str">
        <f>'2 Op_Statistics'!P7</f>
        <v>C&amp;D 
Materials</v>
      </c>
      <c r="J7" s="192" t="s">
        <v>141</v>
      </c>
      <c r="M7" s="257"/>
    </row>
    <row r="8" spans="1:13" x14ac:dyDescent="0.2">
      <c r="A8" s="148"/>
      <c r="E8" s="140"/>
      <c r="F8" s="149"/>
      <c r="G8" s="218"/>
      <c r="H8" s="218"/>
      <c r="I8" s="218"/>
      <c r="J8" s="140"/>
    </row>
    <row r="9" spans="1:13" x14ac:dyDescent="0.2">
      <c r="A9" s="148" t="s">
        <v>194</v>
      </c>
      <c r="E9" s="140"/>
      <c r="F9" s="150"/>
      <c r="G9" s="139"/>
      <c r="H9" s="139"/>
      <c r="I9" s="139"/>
      <c r="J9" s="151"/>
    </row>
    <row r="10" spans="1:13" x14ac:dyDescent="0.2">
      <c r="A10" s="148"/>
      <c r="B10" s="1" t="s">
        <v>195</v>
      </c>
      <c r="E10" s="140"/>
      <c r="F10" s="152"/>
      <c r="G10" s="153"/>
      <c r="H10" s="153"/>
      <c r="I10" s="153"/>
      <c r="J10" s="154">
        <f>SUM(F10:I10)</f>
        <v>0</v>
      </c>
      <c r="K10" s="3"/>
    </row>
    <row r="11" spans="1:13" x14ac:dyDescent="0.2">
      <c r="A11" s="148"/>
      <c r="B11" s="1" t="s">
        <v>196</v>
      </c>
      <c r="E11" s="140"/>
      <c r="F11" s="152"/>
      <c r="G11" s="153"/>
      <c r="H11" s="153"/>
      <c r="I11" s="153"/>
      <c r="J11" s="154">
        <f>SUM(F11:I11)</f>
        <v>0</v>
      </c>
    </row>
    <row r="12" spans="1:13" x14ac:dyDescent="0.2">
      <c r="A12" s="148"/>
      <c r="B12" s="1" t="s">
        <v>197</v>
      </c>
      <c r="E12" s="140"/>
      <c r="F12" s="152"/>
      <c r="G12" s="153"/>
      <c r="H12" s="153"/>
      <c r="I12" s="153"/>
      <c r="J12" s="154">
        <f>SUM(F12:I12)</f>
        <v>0</v>
      </c>
    </row>
    <row r="13" spans="1:13" x14ac:dyDescent="0.2">
      <c r="A13" s="148"/>
      <c r="B13" s="1" t="s">
        <v>198</v>
      </c>
      <c r="E13" s="140"/>
      <c r="F13" s="152"/>
      <c r="G13" s="153"/>
      <c r="H13" s="153"/>
      <c r="I13" s="153"/>
      <c r="J13" s="154">
        <f>SUM(F13:I13)</f>
        <v>0</v>
      </c>
    </row>
    <row r="14" spans="1:13" x14ac:dyDescent="0.2">
      <c r="A14" s="148"/>
      <c r="B14" s="1" t="s">
        <v>199</v>
      </c>
      <c r="E14" s="140"/>
      <c r="F14" s="152"/>
      <c r="G14" s="153"/>
      <c r="H14" s="153"/>
      <c r="I14" s="153"/>
      <c r="J14" s="154">
        <f t="shared" ref="J14" si="0">SUM(F14:I14)</f>
        <v>0</v>
      </c>
    </row>
    <row r="15" spans="1:13" x14ac:dyDescent="0.2">
      <c r="A15" s="148"/>
      <c r="B15" s="1" t="s">
        <v>200</v>
      </c>
      <c r="E15" s="140"/>
      <c r="F15" s="152"/>
      <c r="G15" s="153"/>
      <c r="H15" s="153"/>
      <c r="I15" s="153"/>
      <c r="J15" s="154">
        <f t="shared" ref="J15:J20" si="1">SUM(F15:I15)</f>
        <v>0</v>
      </c>
    </row>
    <row r="16" spans="1:13" x14ac:dyDescent="0.2">
      <c r="A16" s="148"/>
      <c r="B16" s="1" t="s">
        <v>201</v>
      </c>
      <c r="E16" s="140"/>
      <c r="F16" s="152"/>
      <c r="G16" s="153"/>
      <c r="H16" s="153"/>
      <c r="I16" s="153"/>
      <c r="J16" s="154">
        <f t="shared" si="1"/>
        <v>0</v>
      </c>
    </row>
    <row r="17" spans="1:10" x14ac:dyDescent="0.2">
      <c r="A17" s="148"/>
      <c r="B17" s="1" t="s">
        <v>202</v>
      </c>
      <c r="E17" s="140"/>
      <c r="F17" s="152"/>
      <c r="G17" s="153"/>
      <c r="H17" s="153"/>
      <c r="I17" s="153"/>
      <c r="J17" s="154">
        <f t="shared" si="1"/>
        <v>0</v>
      </c>
    </row>
    <row r="18" spans="1:10" x14ac:dyDescent="0.2">
      <c r="A18" s="148"/>
      <c r="B18" s="1" t="s">
        <v>203</v>
      </c>
      <c r="E18" s="140"/>
      <c r="F18" s="152"/>
      <c r="G18" s="153"/>
      <c r="H18" s="153"/>
      <c r="I18" s="153"/>
      <c r="J18" s="154">
        <f t="shared" si="1"/>
        <v>0</v>
      </c>
    </row>
    <row r="19" spans="1:10" x14ac:dyDescent="0.2">
      <c r="A19" s="148"/>
      <c r="B19" s="1" t="s">
        <v>204</v>
      </c>
      <c r="E19" s="140"/>
      <c r="F19" s="152"/>
      <c r="G19" s="153"/>
      <c r="H19" s="153"/>
      <c r="I19" s="153"/>
      <c r="J19" s="154">
        <f t="shared" si="1"/>
        <v>0</v>
      </c>
    </row>
    <row r="20" spans="1:10" x14ac:dyDescent="0.2">
      <c r="A20" s="148"/>
      <c r="B20" s="1" t="s">
        <v>205</v>
      </c>
      <c r="E20" s="140"/>
      <c r="F20" s="152"/>
      <c r="G20" s="153"/>
      <c r="H20" s="153"/>
      <c r="I20" s="153"/>
      <c r="J20" s="154">
        <f t="shared" si="1"/>
        <v>0</v>
      </c>
    </row>
    <row r="21" spans="1:10" x14ac:dyDescent="0.2">
      <c r="A21" s="148" t="s">
        <v>206</v>
      </c>
      <c r="E21" s="140"/>
      <c r="F21" s="155">
        <f>SUM(F10:F20)</f>
        <v>0</v>
      </c>
      <c r="G21" s="156">
        <f>SUM(G10:G20)</f>
        <v>0</v>
      </c>
      <c r="H21" s="156">
        <f>SUM(H10:H20)</f>
        <v>0</v>
      </c>
      <c r="I21" s="156">
        <f>SUM(I10:I20)</f>
        <v>0</v>
      </c>
      <c r="J21" s="157">
        <f>SUM(J10:J20)</f>
        <v>0</v>
      </c>
    </row>
    <row r="22" spans="1:10" x14ac:dyDescent="0.2">
      <c r="A22" s="148"/>
      <c r="E22" s="140"/>
      <c r="F22" s="150"/>
      <c r="G22" s="139"/>
      <c r="H22" s="139"/>
      <c r="I22" s="139"/>
      <c r="J22" s="151"/>
    </row>
    <row r="23" spans="1:10" x14ac:dyDescent="0.2">
      <c r="A23" s="148" t="s">
        <v>207</v>
      </c>
      <c r="E23" s="140"/>
      <c r="F23" s="150"/>
      <c r="G23" s="139"/>
      <c r="H23" s="139"/>
      <c r="I23" s="139"/>
      <c r="J23" s="151"/>
    </row>
    <row r="24" spans="1:10" x14ac:dyDescent="0.2">
      <c r="A24" s="148"/>
      <c r="B24" s="1" t="s">
        <v>224</v>
      </c>
      <c r="E24" s="140"/>
      <c r="F24" s="152"/>
      <c r="G24" s="153"/>
      <c r="H24" s="153"/>
      <c r="I24" s="153"/>
      <c r="J24" s="154">
        <f t="shared" ref="J24:J35" si="2">SUM(F24:I24)</f>
        <v>0</v>
      </c>
    </row>
    <row r="25" spans="1:10" x14ac:dyDescent="0.2">
      <c r="A25" s="148"/>
      <c r="B25" s="1" t="s">
        <v>539</v>
      </c>
      <c r="E25" s="140"/>
      <c r="F25" s="152"/>
      <c r="G25" s="153"/>
      <c r="H25" s="153"/>
      <c r="I25" s="153"/>
      <c r="J25" s="154">
        <f t="shared" si="2"/>
        <v>0</v>
      </c>
    </row>
    <row r="26" spans="1:10" x14ac:dyDescent="0.2">
      <c r="A26" s="148"/>
      <c r="B26" s="1" t="s">
        <v>225</v>
      </c>
      <c r="E26" s="140"/>
      <c r="F26" s="152"/>
      <c r="G26" s="153"/>
      <c r="H26" s="153"/>
      <c r="I26" s="153"/>
      <c r="J26" s="154">
        <f t="shared" si="2"/>
        <v>0</v>
      </c>
    </row>
    <row r="27" spans="1:10" x14ac:dyDescent="0.2">
      <c r="A27" s="148"/>
      <c r="B27" s="1" t="str">
        <f>+'Form 6A'!B27</f>
        <v>Equipment Rental</v>
      </c>
      <c r="E27" s="140"/>
      <c r="F27" s="152"/>
      <c r="G27" s="153"/>
      <c r="H27" s="153"/>
      <c r="I27" s="153"/>
      <c r="J27" s="154">
        <f t="shared" si="2"/>
        <v>0</v>
      </c>
    </row>
    <row r="28" spans="1:10" x14ac:dyDescent="0.2">
      <c r="A28" s="148"/>
      <c r="B28" s="1" t="str">
        <f>+'Form 6A'!B28</f>
        <v>Materials and Supplies</v>
      </c>
      <c r="E28" s="140"/>
      <c r="F28" s="152"/>
      <c r="G28" s="153"/>
      <c r="H28" s="153"/>
      <c r="I28" s="153"/>
      <c r="J28" s="154">
        <f t="shared" si="2"/>
        <v>0</v>
      </c>
    </row>
    <row r="29" spans="1:10" x14ac:dyDescent="0.2">
      <c r="A29" s="148"/>
      <c r="B29" s="1" t="str">
        <f>+'Form 6A'!B29</f>
        <v>Hardware</v>
      </c>
      <c r="E29" s="140"/>
      <c r="F29" s="152"/>
      <c r="G29" s="153"/>
      <c r="H29" s="153"/>
      <c r="I29" s="153"/>
      <c r="J29" s="154">
        <f t="shared" si="2"/>
        <v>0</v>
      </c>
    </row>
    <row r="30" spans="1:10" x14ac:dyDescent="0.2">
      <c r="A30" s="148"/>
      <c r="B30" s="1" t="str">
        <f>+'Form 6A'!B30</f>
        <v>Oil &amp; Lube</v>
      </c>
      <c r="E30" s="140"/>
      <c r="F30" s="152"/>
      <c r="G30" s="153"/>
      <c r="H30" s="153"/>
      <c r="I30" s="153"/>
      <c r="J30" s="154">
        <f t="shared" si="2"/>
        <v>0</v>
      </c>
    </row>
    <row r="31" spans="1:10" x14ac:dyDescent="0.2">
      <c r="A31" s="148"/>
      <c r="B31" s="1" t="str">
        <f>+'Form 6A'!B31</f>
        <v>Outside Repairs</v>
      </c>
      <c r="E31" s="140"/>
      <c r="F31" s="152"/>
      <c r="G31" s="153"/>
      <c r="H31" s="153"/>
      <c r="I31" s="153"/>
      <c r="J31" s="154">
        <f t="shared" si="2"/>
        <v>0</v>
      </c>
    </row>
    <row r="32" spans="1:10" x14ac:dyDescent="0.2">
      <c r="A32" s="148"/>
      <c r="B32" s="1" t="str">
        <f>+'Form 6A'!B32</f>
        <v>Truck Washing</v>
      </c>
      <c r="E32" s="140"/>
      <c r="F32" s="152"/>
      <c r="G32" s="153"/>
      <c r="H32" s="153"/>
      <c r="I32" s="153"/>
      <c r="J32" s="154">
        <f t="shared" si="2"/>
        <v>0</v>
      </c>
    </row>
    <row r="33" spans="1:10" x14ac:dyDescent="0.2">
      <c r="A33" s="148"/>
      <c r="B33" s="1" t="str">
        <f>+'Form 6A'!B33</f>
        <v>Shop Cleaning</v>
      </c>
      <c r="E33" s="140"/>
      <c r="F33" s="152"/>
      <c r="G33" s="153"/>
      <c r="H33" s="153"/>
      <c r="I33" s="153"/>
      <c r="J33" s="154">
        <f t="shared" si="2"/>
        <v>0</v>
      </c>
    </row>
    <row r="34" spans="1:10" x14ac:dyDescent="0.2">
      <c r="A34" s="148"/>
      <c r="B34" s="1" t="str">
        <f>+'Form 6A'!B34</f>
        <v>Shop Supplies</v>
      </c>
      <c r="E34" s="140"/>
      <c r="F34" s="152"/>
      <c r="G34" s="153"/>
      <c r="H34" s="153"/>
      <c r="I34" s="153"/>
      <c r="J34" s="154">
        <f t="shared" si="2"/>
        <v>0</v>
      </c>
    </row>
    <row r="35" spans="1:10" x14ac:dyDescent="0.2">
      <c r="A35" s="148"/>
      <c r="B35" s="1" t="str">
        <f>+'Form 6A'!B35</f>
        <v>Shop Small Tools</v>
      </c>
      <c r="E35" s="140"/>
      <c r="F35" s="152"/>
      <c r="G35" s="153"/>
      <c r="H35" s="153"/>
      <c r="I35" s="153"/>
      <c r="J35" s="154">
        <f t="shared" si="2"/>
        <v>0</v>
      </c>
    </row>
    <row r="36" spans="1:10" x14ac:dyDescent="0.2">
      <c r="A36" s="148" t="s">
        <v>208</v>
      </c>
      <c r="E36" s="140"/>
      <c r="F36" s="155">
        <f>SUM(F24:F35)</f>
        <v>0</v>
      </c>
      <c r="G36" s="156">
        <f>SUM(G24:G35)</f>
        <v>0</v>
      </c>
      <c r="H36" s="156">
        <f>SUM(H24:H35)</f>
        <v>0</v>
      </c>
      <c r="I36" s="156">
        <f>SUM(I24:I35)</f>
        <v>0</v>
      </c>
      <c r="J36" s="157">
        <f>SUM(J24:J35)</f>
        <v>0</v>
      </c>
    </row>
    <row r="37" spans="1:10" x14ac:dyDescent="0.2">
      <c r="A37" s="148"/>
      <c r="E37" s="140"/>
      <c r="F37" s="158"/>
      <c r="G37" s="159"/>
      <c r="H37" s="159"/>
      <c r="I37" s="159"/>
      <c r="J37" s="160"/>
    </row>
    <row r="38" spans="1:10" x14ac:dyDescent="0.2">
      <c r="A38" s="148" t="s">
        <v>178</v>
      </c>
      <c r="E38" s="140"/>
      <c r="F38" s="152"/>
      <c r="G38" s="153"/>
      <c r="H38" s="153"/>
      <c r="I38" s="153"/>
      <c r="J38" s="154">
        <f>SUM(F38:I38)</f>
        <v>0</v>
      </c>
    </row>
    <row r="39" spans="1:10" x14ac:dyDescent="0.2">
      <c r="A39" s="148"/>
      <c r="E39" s="140"/>
      <c r="F39" s="150"/>
      <c r="G39" s="139"/>
      <c r="H39" s="139"/>
      <c r="I39" s="139"/>
      <c r="J39" s="151"/>
    </row>
    <row r="40" spans="1:10" x14ac:dyDescent="0.2">
      <c r="A40" s="148" t="s">
        <v>179</v>
      </c>
      <c r="E40" s="140"/>
      <c r="F40" s="150"/>
      <c r="G40" s="139"/>
      <c r="H40" s="139"/>
      <c r="I40" s="139"/>
      <c r="J40" s="151"/>
    </row>
    <row r="41" spans="1:10" x14ac:dyDescent="0.2">
      <c r="A41" s="148"/>
      <c r="B41" s="1" t="str">
        <f>+'Form 6A'!B41</f>
        <v>Liability &amp; Property Damage Insurance</v>
      </c>
      <c r="E41" s="140"/>
      <c r="F41" s="152"/>
      <c r="G41" s="153"/>
      <c r="H41" s="153"/>
      <c r="I41" s="153"/>
      <c r="J41" s="154">
        <f t="shared" ref="J41:J48" si="3">SUM(F41:I41)</f>
        <v>0</v>
      </c>
    </row>
    <row r="42" spans="1:10" x14ac:dyDescent="0.2">
      <c r="A42" s="148"/>
      <c r="B42" s="1" t="str">
        <f>+'Form 6A'!B42</f>
        <v>Equipment Insurance</v>
      </c>
      <c r="E42" s="140"/>
      <c r="F42" s="152"/>
      <c r="G42" s="153"/>
      <c r="H42" s="153"/>
      <c r="I42" s="153"/>
      <c r="J42" s="154">
        <f t="shared" si="3"/>
        <v>0</v>
      </c>
    </row>
    <row r="43" spans="1:10" x14ac:dyDescent="0.2">
      <c r="A43" s="148"/>
      <c r="B43" s="1" t="str">
        <f>+'Form 6A'!B43</f>
        <v>Medical Testing</v>
      </c>
      <c r="E43" s="140"/>
      <c r="F43" s="152"/>
      <c r="G43" s="153"/>
      <c r="H43" s="153"/>
      <c r="I43" s="153"/>
      <c r="J43" s="154">
        <f t="shared" si="3"/>
        <v>0</v>
      </c>
    </row>
    <row r="44" spans="1:10" x14ac:dyDescent="0.2">
      <c r="A44" s="148"/>
      <c r="B44" s="1" t="str">
        <f>+'Form 6A'!B44</f>
        <v>Training &amp; Safety Programs</v>
      </c>
      <c r="E44" s="140"/>
      <c r="F44" s="152"/>
      <c r="G44" s="153"/>
      <c r="H44" s="153"/>
      <c r="I44" s="153"/>
      <c r="J44" s="154">
        <f t="shared" si="3"/>
        <v>0</v>
      </c>
    </row>
    <row r="45" spans="1:10" x14ac:dyDescent="0.2">
      <c r="A45" s="148"/>
      <c r="B45" s="1" t="str">
        <f>+'Form 6A'!B45</f>
        <v>First Aid</v>
      </c>
      <c r="E45" s="140"/>
      <c r="F45" s="152"/>
      <c r="G45" s="153"/>
      <c r="H45" s="153"/>
      <c r="I45" s="153"/>
      <c r="J45" s="154">
        <f t="shared" si="3"/>
        <v>0</v>
      </c>
    </row>
    <row r="46" spans="1:10" x14ac:dyDescent="0.2">
      <c r="A46" s="148"/>
      <c r="B46" s="1" t="str">
        <f>+'Form 6A'!B46</f>
        <v>Uniforms</v>
      </c>
      <c r="E46" s="140"/>
      <c r="F46" s="152"/>
      <c r="G46" s="153"/>
      <c r="H46" s="153"/>
      <c r="I46" s="153"/>
      <c r="J46" s="154">
        <f t="shared" si="3"/>
        <v>0</v>
      </c>
    </row>
    <row r="47" spans="1:10" x14ac:dyDescent="0.2">
      <c r="A47" s="148"/>
      <c r="B47" s="1" t="str">
        <f>+'Form 6A'!B47</f>
        <v>Yard rent</v>
      </c>
      <c r="E47" s="140"/>
      <c r="F47" s="152"/>
      <c r="G47" s="153"/>
      <c r="H47" s="153"/>
      <c r="I47" s="153"/>
      <c r="J47" s="154">
        <f t="shared" si="3"/>
        <v>0</v>
      </c>
    </row>
    <row r="48" spans="1:10" x14ac:dyDescent="0.2">
      <c r="A48" s="148"/>
      <c r="B48" s="1" t="str">
        <f>+'Form 6A'!B48</f>
        <v>Performance Bond Costs</v>
      </c>
      <c r="E48" s="140"/>
      <c r="F48" s="152"/>
      <c r="G48" s="153"/>
      <c r="H48" s="153"/>
      <c r="I48" s="153"/>
      <c r="J48" s="154">
        <f t="shared" si="3"/>
        <v>0</v>
      </c>
    </row>
    <row r="49" spans="1:10" x14ac:dyDescent="0.2">
      <c r="A49" s="148" t="s">
        <v>209</v>
      </c>
      <c r="E49" s="140"/>
      <c r="F49" s="155">
        <f>SUM(F41:F48)</f>
        <v>0</v>
      </c>
      <c r="G49" s="156">
        <f>SUM(G41:G48)</f>
        <v>0</v>
      </c>
      <c r="H49" s="156">
        <f>SUM(H41:H48)</f>
        <v>0</v>
      </c>
      <c r="I49" s="156">
        <f>SUM(I41:I48)</f>
        <v>0</v>
      </c>
      <c r="J49" s="157">
        <f>SUM(J41:J48)</f>
        <v>0</v>
      </c>
    </row>
    <row r="50" spans="1:10" x14ac:dyDescent="0.2">
      <c r="A50" s="148"/>
      <c r="E50" s="140"/>
      <c r="F50" s="150"/>
      <c r="G50" s="139"/>
      <c r="H50" s="139"/>
      <c r="I50" s="139"/>
      <c r="J50" s="151"/>
    </row>
    <row r="51" spans="1:10" x14ac:dyDescent="0.2">
      <c r="A51" s="148" t="s">
        <v>180</v>
      </c>
      <c r="E51" s="140"/>
      <c r="F51" s="150"/>
      <c r="G51" s="139"/>
      <c r="H51" s="139"/>
      <c r="I51" s="139"/>
      <c r="J51" s="151"/>
    </row>
    <row r="52" spans="1:10" x14ac:dyDescent="0.2">
      <c r="A52" s="148"/>
      <c r="B52" s="1" t="s">
        <v>210</v>
      </c>
      <c r="E52" s="140"/>
      <c r="F52" s="152"/>
      <c r="G52" s="153"/>
      <c r="H52" s="153"/>
      <c r="I52" s="153"/>
      <c r="J52" s="154">
        <f>SUM(F52:I52)</f>
        <v>0</v>
      </c>
    </row>
    <row r="53" spans="1:10" x14ac:dyDescent="0.2">
      <c r="A53" s="148"/>
      <c r="B53" s="1" t="s">
        <v>211</v>
      </c>
      <c r="E53" s="140"/>
      <c r="F53" s="152"/>
      <c r="G53" s="153"/>
      <c r="H53" s="153"/>
      <c r="I53" s="153"/>
      <c r="J53" s="154">
        <f>SUM(F53:I53)</f>
        <v>0</v>
      </c>
    </row>
    <row r="54" spans="1:10" x14ac:dyDescent="0.2">
      <c r="A54" s="148"/>
      <c r="B54" s="1" t="s">
        <v>212</v>
      </c>
      <c r="E54" s="140"/>
      <c r="F54" s="152"/>
      <c r="G54" s="153"/>
      <c r="H54" s="153"/>
      <c r="I54" s="153"/>
      <c r="J54" s="154">
        <f>SUM(F54:I54)</f>
        <v>0</v>
      </c>
    </row>
    <row r="55" spans="1:10" x14ac:dyDescent="0.2">
      <c r="A55" s="148" t="s">
        <v>213</v>
      </c>
      <c r="E55" s="140"/>
      <c r="F55" s="155">
        <f>SUM(F52:F54)</f>
        <v>0</v>
      </c>
      <c r="G55" s="156">
        <f>SUM(G52:G54)</f>
        <v>0</v>
      </c>
      <c r="H55" s="156">
        <f>SUM(H52:H54)</f>
        <v>0</v>
      </c>
      <c r="I55" s="156">
        <f>SUM(I52:I54)</f>
        <v>0</v>
      </c>
      <c r="J55" s="157">
        <f>SUM(J52:J54)</f>
        <v>0</v>
      </c>
    </row>
    <row r="56" spans="1:10" x14ac:dyDescent="0.2">
      <c r="A56" s="148"/>
      <c r="E56" s="140"/>
      <c r="F56" s="150"/>
      <c r="G56" s="139"/>
      <c r="H56" s="139"/>
      <c r="I56" s="139"/>
      <c r="J56" s="151"/>
    </row>
    <row r="57" spans="1:10" x14ac:dyDescent="0.2">
      <c r="A57" s="148" t="s">
        <v>214</v>
      </c>
      <c r="E57" s="140"/>
      <c r="F57" s="150"/>
      <c r="G57" s="139"/>
      <c r="H57" s="139"/>
      <c r="I57" s="139"/>
      <c r="J57" s="151"/>
    </row>
    <row r="58" spans="1:10" x14ac:dyDescent="0.2">
      <c r="A58" s="148"/>
      <c r="B58" s="1" t="s">
        <v>359</v>
      </c>
      <c r="E58" s="140"/>
      <c r="F58" s="164">
        <f>'Form 6D'!$E119</f>
        <v>0</v>
      </c>
      <c r="G58" s="165">
        <f>'Form 6D'!$E120</f>
        <v>0</v>
      </c>
      <c r="H58" s="165">
        <f>'Form 6D'!$E121</f>
        <v>0</v>
      </c>
      <c r="I58" s="165">
        <f>'Form 6D'!$E121</f>
        <v>0</v>
      </c>
      <c r="J58" s="154">
        <f>SUM(F58:I58)</f>
        <v>0</v>
      </c>
    </row>
    <row r="59" spans="1:10" x14ac:dyDescent="0.2">
      <c r="A59" s="148"/>
      <c r="B59" s="1" t="s">
        <v>360</v>
      </c>
      <c r="E59" s="140"/>
      <c r="F59" s="164">
        <f>'Form 6D'!$F119</f>
        <v>0</v>
      </c>
      <c r="G59" s="165">
        <f>'Form 6D'!$F120</f>
        <v>0</v>
      </c>
      <c r="H59" s="165">
        <f>'Form 6D'!$F121</f>
        <v>0</v>
      </c>
      <c r="I59" s="165">
        <f>'Form 6D'!$F121</f>
        <v>0</v>
      </c>
      <c r="J59" s="154">
        <f>SUM(F59:I59)</f>
        <v>0</v>
      </c>
    </row>
    <row r="60" spans="1:10" x14ac:dyDescent="0.2">
      <c r="A60" s="148"/>
      <c r="B60" s="1" t="s">
        <v>361</v>
      </c>
      <c r="E60" s="140"/>
      <c r="F60" s="164">
        <f>'Form 6D'!$G119</f>
        <v>0</v>
      </c>
      <c r="G60" s="165">
        <f>'Form 6D'!$G120</f>
        <v>0</v>
      </c>
      <c r="H60" s="165">
        <f>'Form 6D'!$G121</f>
        <v>0</v>
      </c>
      <c r="I60" s="165">
        <f>'Form 6D'!$G121</f>
        <v>0</v>
      </c>
      <c r="J60" s="154">
        <f>SUM(F60:I60)</f>
        <v>0</v>
      </c>
    </row>
    <row r="61" spans="1:10" x14ac:dyDescent="0.2">
      <c r="A61" s="148" t="s">
        <v>215</v>
      </c>
      <c r="E61" s="140"/>
      <c r="F61" s="166">
        <f>SUM(F58:F60)</f>
        <v>0</v>
      </c>
      <c r="G61" s="167">
        <f>SUM(G58:G60)</f>
        <v>0</v>
      </c>
      <c r="H61" s="167">
        <f>SUM(H58:H60)</f>
        <v>0</v>
      </c>
      <c r="I61" s="167">
        <f>SUM(I58:I60)</f>
        <v>0</v>
      </c>
      <c r="J61" s="163">
        <f>SUM(J58:J60)</f>
        <v>0</v>
      </c>
    </row>
    <row r="62" spans="1:10" x14ac:dyDescent="0.2">
      <c r="A62" s="148"/>
      <c r="E62" s="140"/>
      <c r="F62" s="168"/>
      <c r="G62" s="169"/>
      <c r="H62" s="169"/>
      <c r="I62" s="169"/>
      <c r="J62" s="160"/>
    </row>
    <row r="63" spans="1:10" x14ac:dyDescent="0.2">
      <c r="A63" s="148" t="s">
        <v>216</v>
      </c>
      <c r="E63" s="140"/>
      <c r="F63" s="190"/>
      <c r="G63" s="191"/>
      <c r="H63" s="191"/>
      <c r="I63" s="191"/>
      <c r="J63" s="151"/>
    </row>
    <row r="64" spans="1:10" x14ac:dyDescent="0.2">
      <c r="A64" s="148"/>
      <c r="B64" s="1" t="s">
        <v>359</v>
      </c>
      <c r="E64" s="140"/>
      <c r="F64" s="164">
        <f>'Form 6D'!$E134</f>
        <v>0</v>
      </c>
      <c r="G64" s="165">
        <f>'Form 6D'!$E135</f>
        <v>0</v>
      </c>
      <c r="H64" s="165">
        <f>'Form 6D'!$E136</f>
        <v>0</v>
      </c>
      <c r="I64" s="165">
        <f>'Form 6D'!$E136</f>
        <v>0</v>
      </c>
      <c r="J64" s="154">
        <f>SUM(F64:I64)</f>
        <v>0</v>
      </c>
    </row>
    <row r="65" spans="1:11" x14ac:dyDescent="0.2">
      <c r="A65" s="148"/>
      <c r="B65" s="1" t="s">
        <v>360</v>
      </c>
      <c r="E65" s="140"/>
      <c r="F65" s="164">
        <f>'Form 6D'!$F134</f>
        <v>0</v>
      </c>
      <c r="G65" s="165">
        <f>'Form 6D'!$F135</f>
        <v>0</v>
      </c>
      <c r="H65" s="165">
        <f>'Form 6D'!$F136</f>
        <v>0</v>
      </c>
      <c r="I65" s="165">
        <f>'Form 6D'!$F136</f>
        <v>0</v>
      </c>
      <c r="J65" s="154">
        <f>SUM(F65:I65)</f>
        <v>0</v>
      </c>
    </row>
    <row r="66" spans="1:11" x14ac:dyDescent="0.2">
      <c r="A66" s="148"/>
      <c r="B66" s="1" t="s">
        <v>361</v>
      </c>
      <c r="E66" s="140"/>
      <c r="F66" s="164">
        <f>'Form 6D'!$G134</f>
        <v>0</v>
      </c>
      <c r="G66" s="165">
        <f>'Form 6D'!$G135</f>
        <v>0</v>
      </c>
      <c r="H66" s="165">
        <f>'Form 6D'!$G136</f>
        <v>0</v>
      </c>
      <c r="I66" s="165">
        <f>'Form 6D'!$G136</f>
        <v>0</v>
      </c>
      <c r="J66" s="154">
        <f>SUM(F66:I66)</f>
        <v>0</v>
      </c>
    </row>
    <row r="67" spans="1:11" x14ac:dyDescent="0.2">
      <c r="A67" s="148" t="s">
        <v>217</v>
      </c>
      <c r="E67" s="140"/>
      <c r="F67" s="166">
        <f>SUM(F64:F66)</f>
        <v>0</v>
      </c>
      <c r="G67" s="167">
        <f>SUM(G64:G66)</f>
        <v>0</v>
      </c>
      <c r="H67" s="167">
        <f>SUM(H64:H66)</f>
        <v>0</v>
      </c>
      <c r="I67" s="167">
        <f>SUM(I64:I66)</f>
        <v>0</v>
      </c>
      <c r="J67" s="163">
        <f>SUM(J64:J66)</f>
        <v>0</v>
      </c>
    </row>
    <row r="68" spans="1:11" x14ac:dyDescent="0.2">
      <c r="A68" s="148"/>
      <c r="E68" s="140"/>
      <c r="F68" s="158"/>
      <c r="G68" s="159"/>
      <c r="H68" s="159"/>
      <c r="I68" s="159"/>
      <c r="J68" s="160"/>
    </row>
    <row r="69" spans="1:11" x14ac:dyDescent="0.2">
      <c r="A69" s="148" t="s">
        <v>184</v>
      </c>
      <c r="E69" s="140"/>
      <c r="F69" s="166">
        <f>F67+F61+F55+F49+F36+F21+F38</f>
        <v>0</v>
      </c>
      <c r="G69" s="167">
        <f>G67+G61+G55+G49+G36+G21+G38</f>
        <v>0</v>
      </c>
      <c r="H69" s="167">
        <f>H67+H61+H55+H49+H36+H21+H38</f>
        <v>0</v>
      </c>
      <c r="I69" s="167">
        <f>I67+I61+I55+I49+I36+I21+I38</f>
        <v>0</v>
      </c>
      <c r="J69" s="163">
        <f>J67+J61+J55+J49+J36+J21+J38</f>
        <v>0</v>
      </c>
    </row>
    <row r="70" spans="1:11" x14ac:dyDescent="0.2">
      <c r="A70" s="148"/>
      <c r="E70" s="140"/>
      <c r="F70" s="158"/>
      <c r="G70" s="159"/>
      <c r="H70" s="159"/>
      <c r="I70" s="159"/>
      <c r="J70" s="160"/>
    </row>
    <row r="71" spans="1:11" x14ac:dyDescent="0.2">
      <c r="A71" s="288" t="s">
        <v>230</v>
      </c>
      <c r="B71" s="90"/>
      <c r="C71" s="90"/>
      <c r="D71" s="286">
        <f>+'Form 6A'!D71</f>
        <v>0</v>
      </c>
      <c r="E71" s="289" t="s">
        <v>219</v>
      </c>
      <c r="F71" s="150">
        <f>IF($D71=0,0,(F69/$D$71%)-F69)</f>
        <v>0</v>
      </c>
      <c r="G71" s="171">
        <f>IF($D71=0,0,(G69/$D$71%)-G69)</f>
        <v>0</v>
      </c>
      <c r="H71" s="171">
        <f>IF($D71=0,0,(H69/$D$71%)-H69)</f>
        <v>0</v>
      </c>
      <c r="I71" s="171">
        <f>IF($D71=0,0,(I69/$D$71%)-I69)</f>
        <v>0</v>
      </c>
      <c r="J71" s="172">
        <f>SUM(F71:I71)</f>
        <v>0</v>
      </c>
    </row>
    <row r="72" spans="1:11" x14ac:dyDescent="0.2">
      <c r="F72" s="317"/>
      <c r="G72" s="139"/>
      <c r="H72" s="139"/>
      <c r="I72" s="139"/>
      <c r="J72" s="139"/>
      <c r="K72" s="148"/>
    </row>
    <row r="73" spans="1:11" x14ac:dyDescent="0.2">
      <c r="A73" s="148" t="s">
        <v>185</v>
      </c>
      <c r="D73" s="174"/>
      <c r="F73" s="315"/>
      <c r="G73" s="316"/>
      <c r="H73" s="316"/>
      <c r="I73" s="316"/>
      <c r="J73" s="198"/>
    </row>
    <row r="74" spans="1:11" x14ac:dyDescent="0.2">
      <c r="A74" s="148"/>
      <c r="C74" s="4"/>
      <c r="D74" s="174"/>
      <c r="E74" s="173"/>
      <c r="F74" s="175"/>
      <c r="G74" s="268"/>
      <c r="H74" s="268"/>
      <c r="I74" s="268"/>
      <c r="J74" s="177"/>
    </row>
    <row r="75" spans="1:11" x14ac:dyDescent="0.2">
      <c r="A75" s="148"/>
      <c r="B75" s="1" t="s">
        <v>186</v>
      </c>
      <c r="E75" s="140"/>
      <c r="F75" s="152"/>
      <c r="G75" s="153"/>
      <c r="H75" s="153"/>
      <c r="I75" s="153"/>
      <c r="J75" s="154">
        <f>SUM(F75:I75)</f>
        <v>0</v>
      </c>
    </row>
    <row r="76" spans="1:11" x14ac:dyDescent="0.2">
      <c r="A76" s="148"/>
      <c r="E76" s="140"/>
      <c r="F76" s="183"/>
      <c r="G76" s="184"/>
      <c r="H76" s="184"/>
      <c r="I76" s="184"/>
      <c r="J76" s="185"/>
    </row>
    <row r="77" spans="1:11" x14ac:dyDescent="0.2">
      <c r="A77" s="148"/>
      <c r="B77" s="1" t="s">
        <v>187</v>
      </c>
      <c r="E77" s="140"/>
      <c r="F77" s="183"/>
      <c r="G77" s="184"/>
      <c r="H77" s="184"/>
      <c r="I77" s="184"/>
      <c r="J77" s="185"/>
    </row>
    <row r="78" spans="1:11" x14ac:dyDescent="0.2">
      <c r="A78" s="148"/>
      <c r="C78" s="1" t="s">
        <v>220</v>
      </c>
      <c r="E78" s="140"/>
      <c r="F78" s="152"/>
      <c r="G78" s="153"/>
      <c r="H78" s="153"/>
      <c r="I78" s="153"/>
      <c r="J78" s="154">
        <f>SUM(F78:I78)</f>
        <v>0</v>
      </c>
    </row>
    <row r="79" spans="1:11" x14ac:dyDescent="0.2">
      <c r="A79" s="148"/>
      <c r="C79" s="1" t="s">
        <v>205</v>
      </c>
      <c r="E79" s="140"/>
      <c r="F79" s="152"/>
      <c r="G79" s="303"/>
      <c r="H79" s="303"/>
      <c r="I79" s="303"/>
      <c r="J79" s="154">
        <f>SUM(F79:I79)</f>
        <v>0</v>
      </c>
    </row>
    <row r="80" spans="1:11" x14ac:dyDescent="0.2">
      <c r="A80" s="148"/>
      <c r="B80" s="1" t="s">
        <v>221</v>
      </c>
      <c r="E80" s="140"/>
      <c r="F80" s="186">
        <f>SUM(F78:F79)</f>
        <v>0</v>
      </c>
      <c r="G80" s="180">
        <f>SUM(G78:G79)</f>
        <v>0</v>
      </c>
      <c r="H80" s="180">
        <f>SUM(H78:H79)</f>
        <v>0</v>
      </c>
      <c r="I80" s="180">
        <f>SUM(I78:I79)</f>
        <v>0</v>
      </c>
      <c r="J80" s="181">
        <f>SUM(J78:J79)</f>
        <v>0</v>
      </c>
    </row>
    <row r="81" spans="1:10" x14ac:dyDescent="0.2">
      <c r="A81" s="148"/>
      <c r="E81" s="140"/>
      <c r="F81" s="150"/>
      <c r="G81" s="139"/>
      <c r="H81" s="139"/>
      <c r="I81" s="139"/>
      <c r="J81" s="151"/>
    </row>
    <row r="82" spans="1:10" x14ac:dyDescent="0.2">
      <c r="A82" s="148"/>
      <c r="B82" s="1" t="s">
        <v>367</v>
      </c>
      <c r="E82" s="140"/>
      <c r="F82" s="150"/>
      <c r="G82" s="139"/>
      <c r="H82" s="139"/>
      <c r="I82" s="139"/>
      <c r="J82" s="151"/>
    </row>
    <row r="83" spans="1:10" x14ac:dyDescent="0.2">
      <c r="A83" s="148"/>
      <c r="C83" s="1" t="s">
        <v>359</v>
      </c>
      <c r="E83" s="140"/>
      <c r="F83" s="164">
        <f>'Form 6D'!$E149</f>
        <v>0</v>
      </c>
      <c r="G83" s="165">
        <f>'Form 6D'!$E150</f>
        <v>0</v>
      </c>
      <c r="H83" s="165">
        <f>'Form 6D'!$E151</f>
        <v>0</v>
      </c>
      <c r="I83" s="165">
        <f>'Form 6D'!$E151</f>
        <v>0</v>
      </c>
      <c r="J83" s="154">
        <f>SUM(F83:I83)</f>
        <v>0</v>
      </c>
    </row>
    <row r="84" spans="1:10" x14ac:dyDescent="0.2">
      <c r="A84" s="148"/>
      <c r="C84" s="1" t="s">
        <v>360</v>
      </c>
      <c r="E84" s="140"/>
      <c r="F84" s="164">
        <f>'Form 6D'!$F149</f>
        <v>0</v>
      </c>
      <c r="G84" s="165">
        <f>'Form 6D'!$F150</f>
        <v>0</v>
      </c>
      <c r="H84" s="165">
        <f>'Form 6D'!$F151</f>
        <v>0</v>
      </c>
      <c r="I84" s="165">
        <f>'Form 6D'!$F151</f>
        <v>0</v>
      </c>
      <c r="J84" s="154">
        <f>SUM(F84:I84)</f>
        <v>0</v>
      </c>
    </row>
    <row r="85" spans="1:10" x14ac:dyDescent="0.2">
      <c r="A85" s="148"/>
      <c r="C85" s="1" t="s">
        <v>361</v>
      </c>
      <c r="E85" s="140"/>
      <c r="F85" s="164">
        <f>'Form 6D'!$G149</f>
        <v>0</v>
      </c>
      <c r="G85" s="165">
        <f>'Form 6D'!$G150</f>
        <v>0</v>
      </c>
      <c r="H85" s="165">
        <f>'Form 6D'!$G151</f>
        <v>0</v>
      </c>
      <c r="I85" s="165">
        <f>'Form 6D'!$G151</f>
        <v>0</v>
      </c>
      <c r="J85" s="154">
        <f>SUM(F85:I85)</f>
        <v>0</v>
      </c>
    </row>
    <row r="86" spans="1:10" x14ac:dyDescent="0.2">
      <c r="A86" s="148"/>
      <c r="B86" s="1" t="s">
        <v>368</v>
      </c>
      <c r="E86" s="140"/>
      <c r="F86" s="166">
        <f>SUM(F83:F85)</f>
        <v>0</v>
      </c>
      <c r="G86" s="167">
        <f>SUM(G83:G85)</f>
        <v>0</v>
      </c>
      <c r="H86" s="167">
        <f>SUM(H83:H85)</f>
        <v>0</v>
      </c>
      <c r="I86" s="167">
        <f>SUM(I83:I85)</f>
        <v>0</v>
      </c>
      <c r="J86" s="163">
        <f>SUM(J83:J85)</f>
        <v>0</v>
      </c>
    </row>
    <row r="87" spans="1:10" x14ac:dyDescent="0.2">
      <c r="A87" s="148"/>
      <c r="E87" s="140"/>
      <c r="F87" s="158"/>
      <c r="G87" s="159"/>
      <c r="H87" s="159"/>
      <c r="I87" s="159"/>
      <c r="J87" s="160"/>
    </row>
    <row r="88" spans="1:10" x14ac:dyDescent="0.2">
      <c r="A88" s="148" t="s">
        <v>188</v>
      </c>
      <c r="E88" s="140"/>
      <c r="F88" s="166">
        <f>F75+F80+F86</f>
        <v>0</v>
      </c>
      <c r="G88" s="167">
        <f>G75+G80+G86</f>
        <v>0</v>
      </c>
      <c r="H88" s="167">
        <f>H75+H80+H86</f>
        <v>0</v>
      </c>
      <c r="I88" s="167">
        <f>I75+I80+I86</f>
        <v>0</v>
      </c>
      <c r="J88" s="163">
        <f>J75+J80+J86</f>
        <v>0</v>
      </c>
    </row>
    <row r="89" spans="1:10" x14ac:dyDescent="0.2">
      <c r="A89" s="148"/>
      <c r="E89" s="140"/>
      <c r="F89" s="183"/>
      <c r="G89" s="184"/>
      <c r="H89" s="184"/>
      <c r="I89" s="184"/>
      <c r="J89" s="185"/>
    </row>
    <row r="90" spans="1:10" ht="13.5" thickBot="1" x14ac:dyDescent="0.25">
      <c r="A90" s="142" t="s">
        <v>231</v>
      </c>
      <c r="B90" s="141"/>
      <c r="C90" s="141"/>
      <c r="D90" s="141"/>
      <c r="E90" s="143"/>
      <c r="F90" s="187">
        <f>(F88+F71+F69)</f>
        <v>0</v>
      </c>
      <c r="G90" s="188">
        <f>(G88+G71+G69)</f>
        <v>0</v>
      </c>
      <c r="H90" s="188">
        <f>(H88+H71+H69)</f>
        <v>0</v>
      </c>
      <c r="I90" s="188">
        <f>(I88+I71+I69)</f>
        <v>0</v>
      </c>
      <c r="J90" s="189">
        <f>(J88+J71+J69)</f>
        <v>0</v>
      </c>
    </row>
    <row r="91" spans="1:10" x14ac:dyDescent="0.2">
      <c r="F91" s="139"/>
      <c r="G91" s="139"/>
      <c r="H91" s="139"/>
      <c r="I91" s="139"/>
      <c r="J91" s="139"/>
    </row>
  </sheetData>
  <mergeCells count="3">
    <mergeCell ref="F5:J5"/>
    <mergeCell ref="F6:J6"/>
    <mergeCell ref="F3:J3"/>
  </mergeCells>
  <printOptions horizontalCentered="1"/>
  <pageMargins left="0.43" right="0.25" top="0.7" bottom="0.59" header="0.47" footer="0.25"/>
  <pageSetup scale="62" fitToHeight="2" orientation="portrait" r:id="rId1"/>
  <headerFooter alignWithMargins="0">
    <oddHeader>&amp;C&amp;"Book Antiqua,Bold"Form 6D</oddHeader>
    <oddFooter>&amp;R&amp;8Page &amp;P of &amp;N</oddFooter>
  </headerFooter>
  <rowBreaks count="1" manualBreakCount="1">
    <brk id="7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7"/>
  </sheetPr>
  <dimension ref="A1:K161"/>
  <sheetViews>
    <sheetView zoomScaleNormal="100" workbookViewId="0">
      <selection activeCell="H49" sqref="H49"/>
    </sheetView>
  </sheetViews>
  <sheetFormatPr defaultColWidth="9.140625" defaultRowHeight="12.75" x14ac:dyDescent="0.2"/>
  <cols>
    <col min="1" max="1" width="2.7109375" style="1" customWidth="1"/>
    <col min="2" max="2" width="53.140625" style="1" customWidth="1"/>
    <col min="3" max="3" width="5.85546875" style="1" customWidth="1"/>
    <col min="4" max="4" width="9.85546875" style="1" customWidth="1"/>
    <col min="5" max="8" width="15.7109375" style="1" customWidth="1"/>
    <col min="9" max="9" width="13.85546875" style="1" customWidth="1"/>
    <col min="10" max="16384" width="9.140625" style="1"/>
  </cols>
  <sheetData>
    <row r="1" spans="1:11" ht="16.5" customHeight="1" x14ac:dyDescent="0.25">
      <c r="A1" s="23" t="s">
        <v>223</v>
      </c>
      <c r="B1" s="23"/>
      <c r="C1" s="23"/>
      <c r="D1" s="23"/>
      <c r="I1" s="2" t="str">
        <f>'2 Op_Statistics'!$Q$1</f>
        <v xml:space="preserve">RecycleSmart Base </v>
      </c>
    </row>
    <row r="2" spans="1:11" ht="16.5" customHeight="1" x14ac:dyDescent="0.25">
      <c r="A2" s="27" t="str">
        <f>'1 Gen_Info'!$B$2</f>
        <v xml:space="preserve">Proposer Name: </v>
      </c>
      <c r="B2" s="23"/>
      <c r="C2" s="23"/>
      <c r="D2" s="23"/>
    </row>
    <row r="3" spans="1:11" ht="16.5" customHeight="1" thickBot="1" x14ac:dyDescent="0.3">
      <c r="A3" s="23"/>
      <c r="B3" s="23"/>
      <c r="C3" s="23"/>
      <c r="D3" s="23"/>
      <c r="E3" s="595" t="str">
        <f>'Form 6C'!F3</f>
        <v xml:space="preserve">Note to proposer:  Input data in yellow shaded areas only in 2025 dollars. </v>
      </c>
      <c r="F3" s="596"/>
      <c r="G3" s="596"/>
      <c r="H3" s="596"/>
      <c r="I3" s="597"/>
    </row>
    <row r="4" spans="1:11" ht="16.5" customHeight="1" x14ac:dyDescent="0.25">
      <c r="A4" s="23"/>
      <c r="B4" s="23"/>
      <c r="C4" s="23"/>
      <c r="D4" s="23"/>
      <c r="E4" s="581" t="s">
        <v>265</v>
      </c>
      <c r="F4" s="582"/>
      <c r="G4" s="582"/>
      <c r="H4" s="582"/>
      <c r="I4" s="583"/>
    </row>
    <row r="5" spans="1:11" ht="16.5" customHeight="1" thickBot="1" x14ac:dyDescent="0.3">
      <c r="A5" s="23"/>
      <c r="B5" s="23"/>
      <c r="C5" s="23"/>
      <c r="D5" s="23"/>
      <c r="E5" s="584" t="str">
        <f>'5 Comp'!C6</f>
        <v>REPORT FOR 12-MONTH PERIOD ENDING FEB. 29, 2028</v>
      </c>
      <c r="F5" s="585"/>
      <c r="G5" s="585"/>
      <c r="H5" s="585"/>
      <c r="I5" s="586"/>
    </row>
    <row r="6" spans="1:11" ht="25.5" x14ac:dyDescent="0.2">
      <c r="A6" s="193" t="s">
        <v>232</v>
      </c>
      <c r="B6" s="146"/>
      <c r="C6" s="146"/>
      <c r="D6" s="147"/>
      <c r="E6" s="194" t="s">
        <v>233</v>
      </c>
      <c r="F6" s="195" t="s">
        <v>234</v>
      </c>
      <c r="G6" s="195" t="s">
        <v>235</v>
      </c>
      <c r="H6" s="195" t="s">
        <v>291</v>
      </c>
      <c r="I6" s="196" t="s">
        <v>141</v>
      </c>
      <c r="K6" s="257"/>
    </row>
    <row r="7" spans="1:11" x14ac:dyDescent="0.2">
      <c r="A7" s="197"/>
      <c r="B7" s="29"/>
      <c r="C7" s="29"/>
      <c r="D7" s="29"/>
      <c r="E7" s="150"/>
      <c r="F7" s="139"/>
      <c r="G7" s="139"/>
      <c r="H7" s="139"/>
      <c r="I7" s="140"/>
      <c r="K7" s="257"/>
    </row>
    <row r="8" spans="1:11" x14ac:dyDescent="0.2">
      <c r="A8" s="148" t="s">
        <v>236</v>
      </c>
      <c r="E8" s="150"/>
      <c r="F8" s="139"/>
      <c r="G8" s="139"/>
      <c r="H8" s="139"/>
      <c r="I8" s="140"/>
      <c r="K8" s="257"/>
    </row>
    <row r="9" spans="1:11" x14ac:dyDescent="0.2">
      <c r="A9" s="148"/>
      <c r="B9" s="1" t="s">
        <v>195</v>
      </c>
      <c r="E9" s="152"/>
      <c r="F9" s="153"/>
      <c r="G9" s="153"/>
      <c r="H9" s="153"/>
      <c r="I9" s="198">
        <f t="shared" ref="I9:I22" si="0">SUM(E9:H9)</f>
        <v>0</v>
      </c>
      <c r="K9" s="257"/>
    </row>
    <row r="10" spans="1:11" x14ac:dyDescent="0.2">
      <c r="A10" s="148"/>
      <c r="B10" s="1" t="s">
        <v>196</v>
      </c>
      <c r="E10" s="152"/>
      <c r="F10" s="153"/>
      <c r="G10" s="153"/>
      <c r="H10" s="153"/>
      <c r="I10" s="198">
        <f t="shared" si="0"/>
        <v>0</v>
      </c>
      <c r="K10" s="257"/>
    </row>
    <row r="11" spans="1:11" x14ac:dyDescent="0.2">
      <c r="A11" s="148"/>
      <c r="B11" s="1" t="s">
        <v>197</v>
      </c>
      <c r="E11" s="152"/>
      <c r="F11" s="153"/>
      <c r="G11" s="153"/>
      <c r="H11" s="153"/>
      <c r="I11" s="198">
        <f t="shared" si="0"/>
        <v>0</v>
      </c>
      <c r="K11" s="257"/>
    </row>
    <row r="12" spans="1:11" x14ac:dyDescent="0.2">
      <c r="A12" s="148"/>
      <c r="B12" s="1" t="s">
        <v>198</v>
      </c>
      <c r="E12" s="152"/>
      <c r="F12" s="153"/>
      <c r="G12" s="153"/>
      <c r="H12" s="153"/>
      <c r="I12" s="198">
        <f t="shared" si="0"/>
        <v>0</v>
      </c>
    </row>
    <row r="13" spans="1:11" x14ac:dyDescent="0.2">
      <c r="A13" s="148"/>
      <c r="B13" s="1" t="s">
        <v>199</v>
      </c>
      <c r="E13" s="152"/>
      <c r="F13" s="153"/>
      <c r="G13" s="153"/>
      <c r="H13" s="153"/>
      <c r="I13" s="198">
        <f t="shared" si="0"/>
        <v>0</v>
      </c>
    </row>
    <row r="14" spans="1:11" x14ac:dyDescent="0.2">
      <c r="A14" s="148"/>
      <c r="B14" s="1" t="s">
        <v>200</v>
      </c>
      <c r="E14" s="152"/>
      <c r="F14" s="153"/>
      <c r="G14" s="153"/>
      <c r="H14" s="153"/>
      <c r="I14" s="198">
        <f t="shared" si="0"/>
        <v>0</v>
      </c>
    </row>
    <row r="15" spans="1:11" x14ac:dyDescent="0.2">
      <c r="A15" s="148"/>
      <c r="B15" s="1" t="s">
        <v>201</v>
      </c>
      <c r="E15" s="152"/>
      <c r="F15" s="153"/>
      <c r="G15" s="153"/>
      <c r="H15" s="153"/>
      <c r="I15" s="198">
        <f t="shared" si="0"/>
        <v>0</v>
      </c>
    </row>
    <row r="16" spans="1:11" x14ac:dyDescent="0.2">
      <c r="A16" s="148"/>
      <c r="B16" s="1" t="s">
        <v>202</v>
      </c>
      <c r="E16" s="152"/>
      <c r="F16" s="153"/>
      <c r="G16" s="153"/>
      <c r="H16" s="153"/>
      <c r="I16" s="198">
        <f t="shared" si="0"/>
        <v>0</v>
      </c>
    </row>
    <row r="17" spans="1:9" x14ac:dyDescent="0.2">
      <c r="A17" s="148"/>
      <c r="B17" s="1" t="s">
        <v>203</v>
      </c>
      <c r="E17" s="152"/>
      <c r="F17" s="153"/>
      <c r="G17" s="153"/>
      <c r="H17" s="153"/>
      <c r="I17" s="198">
        <f t="shared" si="0"/>
        <v>0</v>
      </c>
    </row>
    <row r="18" spans="1:9" x14ac:dyDescent="0.2">
      <c r="A18" s="148"/>
      <c r="B18" s="1" t="s">
        <v>204</v>
      </c>
      <c r="E18" s="152"/>
      <c r="F18" s="153"/>
      <c r="G18" s="153"/>
      <c r="H18" s="153"/>
      <c r="I18" s="198">
        <f t="shared" si="0"/>
        <v>0</v>
      </c>
    </row>
    <row r="19" spans="1:9" x14ac:dyDescent="0.2">
      <c r="A19" s="148"/>
      <c r="B19" s="1" t="s">
        <v>295</v>
      </c>
      <c r="E19" s="152"/>
      <c r="F19" s="153"/>
      <c r="G19" s="153"/>
      <c r="H19" s="153"/>
      <c r="I19" s="198">
        <f t="shared" si="0"/>
        <v>0</v>
      </c>
    </row>
    <row r="20" spans="1:9" x14ac:dyDescent="0.2">
      <c r="A20" s="148"/>
      <c r="B20" s="1" t="s">
        <v>296</v>
      </c>
      <c r="E20" s="152"/>
      <c r="F20" s="153"/>
      <c r="G20" s="153"/>
      <c r="H20" s="153"/>
      <c r="I20" s="198">
        <f t="shared" si="0"/>
        <v>0</v>
      </c>
    </row>
    <row r="21" spans="1:9" x14ac:dyDescent="0.2">
      <c r="A21" s="148"/>
      <c r="B21" s="1" t="s">
        <v>288</v>
      </c>
      <c r="E21" s="152"/>
      <c r="F21" s="153"/>
      <c r="G21" s="153"/>
      <c r="H21" s="153"/>
      <c r="I21" s="198">
        <f t="shared" si="0"/>
        <v>0</v>
      </c>
    </row>
    <row r="22" spans="1:9" x14ac:dyDescent="0.2">
      <c r="A22" s="148" t="s">
        <v>206</v>
      </c>
      <c r="E22" s="155">
        <f>SUM(E9:E21)</f>
        <v>0</v>
      </c>
      <c r="F22" s="156">
        <f>SUM(F9:F21)</f>
        <v>0</v>
      </c>
      <c r="G22" s="156">
        <f>SUM(G9:G21)</f>
        <v>0</v>
      </c>
      <c r="H22" s="156">
        <f>SUM(H9:H21)</f>
        <v>0</v>
      </c>
      <c r="I22" s="181">
        <f t="shared" si="0"/>
        <v>0</v>
      </c>
    </row>
    <row r="23" spans="1:9" ht="8.25" customHeight="1" x14ac:dyDescent="0.2">
      <c r="A23" s="148"/>
      <c r="E23" s="150"/>
      <c r="F23" s="139"/>
      <c r="G23" s="139"/>
      <c r="H23" s="139"/>
      <c r="I23" s="140"/>
    </row>
    <row r="24" spans="1:9" x14ac:dyDescent="0.2">
      <c r="A24" s="148" t="s">
        <v>177</v>
      </c>
      <c r="E24" s="150"/>
      <c r="F24" s="139"/>
      <c r="G24" s="139"/>
      <c r="H24" s="139"/>
      <c r="I24" s="140"/>
    </row>
    <row r="25" spans="1:9" x14ac:dyDescent="0.2">
      <c r="A25" s="148"/>
      <c r="B25" s="1" t="str">
        <f>'Form 6C'!B24</f>
        <v>Tires &amp; Tubes</v>
      </c>
      <c r="E25" s="152"/>
      <c r="F25" s="153"/>
      <c r="G25" s="153"/>
      <c r="H25" s="153"/>
      <c r="I25" s="198">
        <f t="shared" ref="I25:I37" si="1">SUM(E25:H25)</f>
        <v>0</v>
      </c>
    </row>
    <row r="26" spans="1:9" x14ac:dyDescent="0.2">
      <c r="A26" s="148"/>
      <c r="B26" s="1" t="str">
        <f>'Form 6C'!B25</f>
        <v>Parts &amp; Supplies (fluid, oil, etc.,)</v>
      </c>
      <c r="E26" s="152"/>
      <c r="F26" s="153"/>
      <c r="G26" s="153"/>
      <c r="H26" s="153"/>
      <c r="I26" s="198">
        <f t="shared" si="1"/>
        <v>0</v>
      </c>
    </row>
    <row r="27" spans="1:9" x14ac:dyDescent="0.2">
      <c r="A27" s="148"/>
      <c r="B27" s="1" t="str">
        <f>'Form 6C'!B26</f>
        <v>Taxes &amp; Licenses</v>
      </c>
      <c r="E27" s="152"/>
      <c r="F27" s="153"/>
      <c r="G27" s="153"/>
      <c r="H27" s="153"/>
      <c r="I27" s="198">
        <f t="shared" si="1"/>
        <v>0</v>
      </c>
    </row>
    <row r="28" spans="1:9" x14ac:dyDescent="0.2">
      <c r="A28" s="148"/>
      <c r="B28" s="1" t="str">
        <f>'Form 6C'!B27</f>
        <v>Equipment Rental</v>
      </c>
      <c r="E28" s="152"/>
      <c r="F28" s="153"/>
      <c r="G28" s="153"/>
      <c r="H28" s="153"/>
      <c r="I28" s="198">
        <f t="shared" si="1"/>
        <v>0</v>
      </c>
    </row>
    <row r="29" spans="1:9" x14ac:dyDescent="0.2">
      <c r="A29" s="148"/>
      <c r="B29" s="1" t="str">
        <f>'Form 6C'!B28</f>
        <v>Materials and Supplies</v>
      </c>
      <c r="E29" s="152"/>
      <c r="F29" s="153"/>
      <c r="G29" s="153"/>
      <c r="H29" s="153"/>
      <c r="I29" s="198">
        <f t="shared" si="1"/>
        <v>0</v>
      </c>
    </row>
    <row r="30" spans="1:9" x14ac:dyDescent="0.2">
      <c r="A30" s="148"/>
      <c r="B30" s="1" t="str">
        <f>'Form 6C'!B29</f>
        <v>Hardware</v>
      </c>
      <c r="E30" s="152"/>
      <c r="F30" s="153"/>
      <c r="G30" s="153"/>
      <c r="H30" s="153"/>
      <c r="I30" s="198">
        <f t="shared" si="1"/>
        <v>0</v>
      </c>
    </row>
    <row r="31" spans="1:9" x14ac:dyDescent="0.2">
      <c r="A31" s="148"/>
      <c r="B31" s="1" t="str">
        <f>'Form 6C'!B30</f>
        <v>Oil &amp; Lube</v>
      </c>
      <c r="E31" s="152"/>
      <c r="F31" s="153"/>
      <c r="G31" s="153"/>
      <c r="H31" s="153"/>
      <c r="I31" s="198">
        <f t="shared" si="1"/>
        <v>0</v>
      </c>
    </row>
    <row r="32" spans="1:9" x14ac:dyDescent="0.2">
      <c r="A32" s="148"/>
      <c r="B32" s="1" t="str">
        <f>'Form 6C'!B31</f>
        <v>Outside Repairs</v>
      </c>
      <c r="E32" s="152"/>
      <c r="F32" s="153"/>
      <c r="G32" s="153"/>
      <c r="H32" s="153"/>
      <c r="I32" s="198">
        <f t="shared" si="1"/>
        <v>0</v>
      </c>
    </row>
    <row r="33" spans="1:9" x14ac:dyDescent="0.2">
      <c r="A33" s="148"/>
      <c r="B33" s="1" t="str">
        <f>'Form 6C'!B32</f>
        <v>Truck Washing</v>
      </c>
      <c r="E33" s="152"/>
      <c r="F33" s="153"/>
      <c r="G33" s="153"/>
      <c r="H33" s="153"/>
      <c r="I33" s="198">
        <f t="shared" si="1"/>
        <v>0</v>
      </c>
    </row>
    <row r="34" spans="1:9" x14ac:dyDescent="0.2">
      <c r="A34" s="148"/>
      <c r="B34" s="1" t="str">
        <f>'Form 6C'!B33</f>
        <v>Shop Cleaning</v>
      </c>
      <c r="E34" s="152"/>
      <c r="F34" s="153"/>
      <c r="G34" s="153"/>
      <c r="H34" s="153"/>
      <c r="I34" s="198">
        <f t="shared" si="1"/>
        <v>0</v>
      </c>
    </row>
    <row r="35" spans="1:9" x14ac:dyDescent="0.2">
      <c r="A35" s="148"/>
      <c r="B35" s="1" t="str">
        <f>'Form 6C'!B34</f>
        <v>Shop Supplies</v>
      </c>
      <c r="E35" s="152"/>
      <c r="F35" s="153"/>
      <c r="G35" s="153"/>
      <c r="H35" s="153"/>
      <c r="I35" s="198">
        <f t="shared" si="1"/>
        <v>0</v>
      </c>
    </row>
    <row r="36" spans="1:9" x14ac:dyDescent="0.2">
      <c r="A36" s="148"/>
      <c r="B36" s="1" t="str">
        <f>'Form 6C'!B35</f>
        <v>Shop Small Tools</v>
      </c>
      <c r="E36" s="152"/>
      <c r="F36" s="153"/>
      <c r="G36" s="153"/>
      <c r="H36" s="153"/>
      <c r="I36" s="198">
        <f t="shared" si="1"/>
        <v>0</v>
      </c>
    </row>
    <row r="37" spans="1:9" x14ac:dyDescent="0.2">
      <c r="A37" s="148" t="s">
        <v>208</v>
      </c>
      <c r="E37" s="155">
        <f>SUM(E25:E36)</f>
        <v>0</v>
      </c>
      <c r="F37" s="156">
        <f>SUM(F25:F36)</f>
        <v>0</v>
      </c>
      <c r="G37" s="156">
        <f>SUM(G25:G36)</f>
        <v>0</v>
      </c>
      <c r="H37" s="156">
        <f>SUM(H25:H36)</f>
        <v>0</v>
      </c>
      <c r="I37" s="181">
        <f t="shared" si="1"/>
        <v>0</v>
      </c>
    </row>
    <row r="38" spans="1:9" ht="6" customHeight="1" x14ac:dyDescent="0.2">
      <c r="A38" s="148"/>
      <c r="E38" s="158"/>
      <c r="F38" s="159"/>
      <c r="G38" s="159"/>
      <c r="H38" s="159"/>
      <c r="I38" s="140"/>
    </row>
    <row r="39" spans="1:9" x14ac:dyDescent="0.2">
      <c r="A39" s="148" t="s">
        <v>178</v>
      </c>
      <c r="E39" s="152"/>
      <c r="F39" s="153"/>
      <c r="G39" s="153"/>
      <c r="H39" s="153"/>
      <c r="I39" s="198">
        <f>SUM(E39:H39)</f>
        <v>0</v>
      </c>
    </row>
    <row r="40" spans="1:9" ht="7.5" customHeight="1" x14ac:dyDescent="0.2">
      <c r="A40" s="148"/>
      <c r="E40" s="199"/>
      <c r="F40" s="200"/>
      <c r="G40" s="200"/>
      <c r="H40" s="184"/>
      <c r="I40" s="140"/>
    </row>
    <row r="41" spans="1:9" x14ac:dyDescent="0.2">
      <c r="A41" s="148" t="s">
        <v>179</v>
      </c>
      <c r="E41" s="150"/>
      <c r="F41" s="139"/>
      <c r="G41" s="139"/>
      <c r="H41" s="139"/>
      <c r="I41" s="140"/>
    </row>
    <row r="42" spans="1:9" x14ac:dyDescent="0.2">
      <c r="A42" s="148"/>
      <c r="B42" s="1" t="str">
        <f>'Form 6C'!B41</f>
        <v>Liability &amp; Property Damage Insurance</v>
      </c>
      <c r="E42" s="152"/>
      <c r="F42" s="153"/>
      <c r="G42" s="153"/>
      <c r="H42" s="153"/>
      <c r="I42" s="198">
        <f t="shared" ref="I42:I54" si="2">SUM(E42:H42)</f>
        <v>0</v>
      </c>
    </row>
    <row r="43" spans="1:9" x14ac:dyDescent="0.2">
      <c r="A43" s="148"/>
      <c r="B43" s="1" t="str">
        <f>'Form 6C'!B42</f>
        <v>Equipment Insurance</v>
      </c>
      <c r="E43" s="152"/>
      <c r="F43" s="153"/>
      <c r="G43" s="153"/>
      <c r="H43" s="153"/>
      <c r="I43" s="198">
        <f t="shared" si="2"/>
        <v>0</v>
      </c>
    </row>
    <row r="44" spans="1:9" x14ac:dyDescent="0.2">
      <c r="A44" s="148"/>
      <c r="B44" s="1" t="str">
        <f>'Form 6C'!B43</f>
        <v>Medical Testing</v>
      </c>
      <c r="E44" s="152"/>
      <c r="F44" s="153"/>
      <c r="G44" s="153"/>
      <c r="H44" s="153"/>
      <c r="I44" s="198">
        <f t="shared" si="2"/>
        <v>0</v>
      </c>
    </row>
    <row r="45" spans="1:9" x14ac:dyDescent="0.2">
      <c r="A45" s="148"/>
      <c r="B45" s="1" t="str">
        <f>'Form 6C'!B44</f>
        <v>Training &amp; Safety Programs</v>
      </c>
      <c r="E45" s="152"/>
      <c r="F45" s="153"/>
      <c r="G45" s="153"/>
      <c r="H45" s="153"/>
      <c r="I45" s="198">
        <f t="shared" si="2"/>
        <v>0</v>
      </c>
    </row>
    <row r="46" spans="1:9" x14ac:dyDescent="0.2">
      <c r="A46" s="148"/>
      <c r="B46" s="1" t="str">
        <f>'Form 6C'!B45</f>
        <v>First Aid</v>
      </c>
      <c r="E46" s="152"/>
      <c r="F46" s="153"/>
      <c r="G46" s="153"/>
      <c r="H46" s="153"/>
      <c r="I46" s="198">
        <f t="shared" si="2"/>
        <v>0</v>
      </c>
    </row>
    <row r="47" spans="1:9" x14ac:dyDescent="0.2">
      <c r="A47" s="148"/>
      <c r="B47" s="1" t="str">
        <f>'Form 6C'!B46</f>
        <v>Uniforms</v>
      </c>
      <c r="E47" s="152"/>
      <c r="F47" s="153"/>
      <c r="G47" s="153"/>
      <c r="H47" s="153"/>
      <c r="I47" s="198">
        <f t="shared" si="2"/>
        <v>0</v>
      </c>
    </row>
    <row r="48" spans="1:9" x14ac:dyDescent="0.2">
      <c r="A48" s="148"/>
      <c r="B48" s="1" t="str">
        <f>'Form 6C'!B47</f>
        <v>Yard rent</v>
      </c>
      <c r="E48" s="152"/>
      <c r="F48" s="153"/>
      <c r="G48" s="153"/>
      <c r="H48" s="153"/>
      <c r="I48" s="198">
        <f t="shared" si="2"/>
        <v>0</v>
      </c>
    </row>
    <row r="49" spans="1:9" x14ac:dyDescent="0.2">
      <c r="A49" s="148"/>
      <c r="B49" s="1" t="str">
        <f>'Form 6C'!B48</f>
        <v>Performance Bond Costs</v>
      </c>
      <c r="E49" s="152"/>
      <c r="F49" s="153"/>
      <c r="G49" s="153"/>
      <c r="H49" s="153"/>
      <c r="I49" s="198">
        <f t="shared" si="2"/>
        <v>0</v>
      </c>
    </row>
    <row r="50" spans="1:9" x14ac:dyDescent="0.2">
      <c r="A50" s="148"/>
      <c r="B50" s="1" t="s">
        <v>588</v>
      </c>
      <c r="E50" s="152"/>
      <c r="F50" s="153"/>
      <c r="G50" s="153"/>
      <c r="H50" s="153"/>
      <c r="I50" s="198">
        <f t="shared" si="2"/>
        <v>0</v>
      </c>
    </row>
    <row r="51" spans="1:9" x14ac:dyDescent="0.2">
      <c r="A51" s="148"/>
      <c r="B51" s="1" t="s">
        <v>589</v>
      </c>
      <c r="E51" s="152"/>
      <c r="F51" s="201"/>
      <c r="G51" s="201"/>
      <c r="H51" s="201"/>
      <c r="I51" s="198">
        <f t="shared" si="2"/>
        <v>0</v>
      </c>
    </row>
    <row r="52" spans="1:9" x14ac:dyDescent="0.2">
      <c r="A52" s="148"/>
      <c r="B52" s="1" t="s">
        <v>237</v>
      </c>
      <c r="E52" s="152"/>
      <c r="F52" s="201"/>
      <c r="G52" s="201"/>
      <c r="H52" s="201"/>
      <c r="I52" s="198">
        <f t="shared" si="2"/>
        <v>0</v>
      </c>
    </row>
    <row r="53" spans="1:9" x14ac:dyDescent="0.2">
      <c r="A53" s="148"/>
      <c r="B53" s="1" t="s">
        <v>590</v>
      </c>
      <c r="E53" s="152"/>
      <c r="F53" s="153"/>
      <c r="G53" s="153"/>
      <c r="H53" s="153"/>
      <c r="I53" s="198">
        <f t="shared" si="2"/>
        <v>0</v>
      </c>
    </row>
    <row r="54" spans="1:9" x14ac:dyDescent="0.2">
      <c r="A54" s="148"/>
      <c r="B54" s="1" t="s">
        <v>591</v>
      </c>
      <c r="E54" s="152"/>
      <c r="F54" s="153"/>
      <c r="G54" s="153"/>
      <c r="H54" s="153"/>
      <c r="I54" s="198">
        <f t="shared" si="2"/>
        <v>0</v>
      </c>
    </row>
    <row r="55" spans="1:9" x14ac:dyDescent="0.2">
      <c r="A55" s="148"/>
      <c r="B55" s="1" t="s">
        <v>357</v>
      </c>
      <c r="E55" s="152"/>
      <c r="F55" s="153"/>
      <c r="G55" s="153"/>
      <c r="H55" s="153"/>
      <c r="I55" s="198"/>
    </row>
    <row r="56" spans="1:9" x14ac:dyDescent="0.2">
      <c r="A56" s="148"/>
      <c r="B56" s="1" t="s">
        <v>592</v>
      </c>
      <c r="E56" s="152"/>
      <c r="F56" s="153"/>
      <c r="G56" s="153"/>
      <c r="H56" s="153"/>
      <c r="I56" s="198">
        <f t="shared" ref="I56:I92" si="3">SUM(E56:H56)</f>
        <v>0</v>
      </c>
    </row>
    <row r="57" spans="1:9" x14ac:dyDescent="0.2">
      <c r="A57" s="148"/>
      <c r="B57" s="1" t="s">
        <v>593</v>
      </c>
      <c r="E57" s="152"/>
      <c r="F57" s="153"/>
      <c r="G57" s="153"/>
      <c r="H57" s="153"/>
      <c r="I57" s="198">
        <f t="shared" si="3"/>
        <v>0</v>
      </c>
    </row>
    <row r="58" spans="1:9" x14ac:dyDescent="0.2">
      <c r="A58" s="148"/>
      <c r="B58" s="1" t="s">
        <v>594</v>
      </c>
      <c r="E58" s="152"/>
      <c r="F58" s="153"/>
      <c r="G58" s="153"/>
      <c r="H58" s="153"/>
      <c r="I58" s="198">
        <f t="shared" si="3"/>
        <v>0</v>
      </c>
    </row>
    <row r="59" spans="1:9" x14ac:dyDescent="0.2">
      <c r="A59" s="148"/>
      <c r="B59" s="1" t="s">
        <v>356</v>
      </c>
      <c r="E59" s="152"/>
      <c r="F59" s="153"/>
      <c r="G59" s="153"/>
      <c r="H59" s="153"/>
      <c r="I59" s="198">
        <f t="shared" si="3"/>
        <v>0</v>
      </c>
    </row>
    <row r="60" spans="1:9" x14ac:dyDescent="0.2">
      <c r="A60" s="148"/>
      <c r="B60" s="1" t="s">
        <v>325</v>
      </c>
      <c r="E60" s="152"/>
      <c r="F60" s="153"/>
      <c r="G60" s="153"/>
      <c r="H60" s="153"/>
      <c r="I60" s="198">
        <f t="shared" si="3"/>
        <v>0</v>
      </c>
    </row>
    <row r="61" spans="1:9" x14ac:dyDescent="0.2">
      <c r="A61" s="148"/>
      <c r="B61" s="1" t="s">
        <v>326</v>
      </c>
      <c r="E61" s="152"/>
      <c r="F61" s="201"/>
      <c r="G61" s="201"/>
      <c r="H61" s="201"/>
      <c r="I61" s="198">
        <f t="shared" si="3"/>
        <v>0</v>
      </c>
    </row>
    <row r="62" spans="1:9" x14ac:dyDescent="0.2">
      <c r="A62" s="148"/>
      <c r="B62" s="1" t="s">
        <v>327</v>
      </c>
      <c r="E62" s="152"/>
      <c r="F62" s="153"/>
      <c r="G62" s="153"/>
      <c r="H62" s="153"/>
      <c r="I62" s="198">
        <f t="shared" si="3"/>
        <v>0</v>
      </c>
    </row>
    <row r="63" spans="1:9" x14ac:dyDescent="0.2">
      <c r="A63" s="148"/>
      <c r="B63" s="1" t="s">
        <v>328</v>
      </c>
      <c r="E63" s="152"/>
      <c r="F63" s="201"/>
      <c r="G63" s="201"/>
      <c r="H63" s="201"/>
      <c r="I63" s="198">
        <f t="shared" si="3"/>
        <v>0</v>
      </c>
    </row>
    <row r="64" spans="1:9" x14ac:dyDescent="0.2">
      <c r="A64" s="148"/>
      <c r="B64" s="1" t="s">
        <v>329</v>
      </c>
      <c r="E64" s="152"/>
      <c r="F64" s="201"/>
      <c r="G64" s="201"/>
      <c r="H64" s="201"/>
      <c r="I64" s="198">
        <f t="shared" si="3"/>
        <v>0</v>
      </c>
    </row>
    <row r="65" spans="1:10" x14ac:dyDescent="0.2">
      <c r="A65" s="148"/>
      <c r="B65" s="1" t="s">
        <v>330</v>
      </c>
      <c r="E65" s="152"/>
      <c r="F65" s="201"/>
      <c r="G65" s="201"/>
      <c r="H65" s="201"/>
      <c r="I65" s="198">
        <f t="shared" si="3"/>
        <v>0</v>
      </c>
    </row>
    <row r="66" spans="1:10" x14ac:dyDescent="0.2">
      <c r="A66" s="148"/>
      <c r="B66" s="1" t="s">
        <v>331</v>
      </c>
      <c r="E66" s="152"/>
      <c r="F66" s="153"/>
      <c r="G66" s="153"/>
      <c r="H66" s="153"/>
      <c r="I66" s="198">
        <f t="shared" si="3"/>
        <v>0</v>
      </c>
    </row>
    <row r="67" spans="1:10" x14ac:dyDescent="0.2">
      <c r="A67" s="148"/>
      <c r="B67" s="1" t="s">
        <v>332</v>
      </c>
      <c r="E67" s="152"/>
      <c r="F67" s="153"/>
      <c r="G67" s="153"/>
      <c r="H67" s="153"/>
      <c r="I67" s="198">
        <f t="shared" si="3"/>
        <v>0</v>
      </c>
    </row>
    <row r="68" spans="1:10" x14ac:dyDescent="0.2">
      <c r="A68" s="148"/>
      <c r="B68" s="1" t="s">
        <v>333</v>
      </c>
      <c r="E68" s="152"/>
      <c r="F68" s="153"/>
      <c r="G68" s="153"/>
      <c r="H68" s="153"/>
      <c r="I68" s="198">
        <f t="shared" si="3"/>
        <v>0</v>
      </c>
    </row>
    <row r="69" spans="1:10" x14ac:dyDescent="0.2">
      <c r="A69" s="148"/>
      <c r="B69" s="1" t="s">
        <v>334</v>
      </c>
      <c r="E69" s="152"/>
      <c r="F69" s="153"/>
      <c r="G69" s="153"/>
      <c r="H69" s="153"/>
      <c r="I69" s="198">
        <f t="shared" si="3"/>
        <v>0</v>
      </c>
    </row>
    <row r="70" spans="1:10" x14ac:dyDescent="0.2">
      <c r="A70" s="148"/>
      <c r="B70" s="1" t="s">
        <v>335</v>
      </c>
      <c r="E70" s="152"/>
      <c r="F70" s="153"/>
      <c r="G70" s="153"/>
      <c r="H70" s="153"/>
      <c r="I70" s="198">
        <f t="shared" si="3"/>
        <v>0</v>
      </c>
    </row>
    <row r="71" spans="1:10" x14ac:dyDescent="0.2">
      <c r="A71" s="148"/>
      <c r="B71" s="1" t="s">
        <v>336</v>
      </c>
      <c r="E71" s="152"/>
      <c r="F71" s="153"/>
      <c r="G71" s="153"/>
      <c r="H71" s="153"/>
      <c r="I71" s="198">
        <f t="shared" si="3"/>
        <v>0</v>
      </c>
    </row>
    <row r="72" spans="1:10" x14ac:dyDescent="0.2">
      <c r="A72" s="148"/>
      <c r="B72" s="1" t="s">
        <v>337</v>
      </c>
      <c r="E72" s="152"/>
      <c r="F72" s="153"/>
      <c r="G72" s="153"/>
      <c r="H72" s="153"/>
      <c r="I72" s="198">
        <f t="shared" si="3"/>
        <v>0</v>
      </c>
    </row>
    <row r="73" spans="1:10" x14ac:dyDescent="0.2">
      <c r="A73" s="148"/>
      <c r="B73" s="1" t="s">
        <v>338</v>
      </c>
      <c r="E73" s="152"/>
      <c r="F73" s="153"/>
      <c r="G73" s="153"/>
      <c r="H73" s="153"/>
      <c r="I73" s="198">
        <f t="shared" si="3"/>
        <v>0</v>
      </c>
    </row>
    <row r="74" spans="1:10" x14ac:dyDescent="0.2">
      <c r="A74" s="148"/>
      <c r="B74" s="1" t="s">
        <v>238</v>
      </c>
      <c r="E74" s="152"/>
      <c r="F74" s="153"/>
      <c r="G74" s="153"/>
      <c r="H74" s="153"/>
      <c r="I74" s="198">
        <f t="shared" si="3"/>
        <v>0</v>
      </c>
      <c r="J74" s="1" t="s">
        <v>20</v>
      </c>
    </row>
    <row r="75" spans="1:10" x14ac:dyDescent="0.2">
      <c r="A75" s="288"/>
      <c r="B75" s="90" t="s">
        <v>339</v>
      </c>
      <c r="C75" s="90"/>
      <c r="D75" s="90"/>
      <c r="E75" s="290"/>
      <c r="F75" s="291"/>
      <c r="G75" s="291"/>
      <c r="H75" s="291"/>
      <c r="I75" s="181">
        <f t="shared" si="3"/>
        <v>0</v>
      </c>
    </row>
    <row r="76" spans="1:10" x14ac:dyDescent="0.2">
      <c r="A76" s="148"/>
      <c r="B76" s="1" t="s">
        <v>340</v>
      </c>
      <c r="E76" s="152"/>
      <c r="F76" s="153"/>
      <c r="G76" s="153"/>
      <c r="H76" s="153"/>
      <c r="I76" s="198">
        <f t="shared" si="3"/>
        <v>0</v>
      </c>
    </row>
    <row r="77" spans="1:10" x14ac:dyDescent="0.2">
      <c r="A77" s="148"/>
      <c r="B77" s="1" t="s">
        <v>341</v>
      </c>
      <c r="E77" s="152"/>
      <c r="F77" s="153"/>
      <c r="G77" s="153"/>
      <c r="H77" s="153"/>
      <c r="I77" s="198">
        <f t="shared" si="3"/>
        <v>0</v>
      </c>
    </row>
    <row r="78" spans="1:10" x14ac:dyDescent="0.2">
      <c r="A78" s="148"/>
      <c r="B78" s="1" t="s">
        <v>342</v>
      </c>
      <c r="E78" s="152"/>
      <c r="F78" s="153"/>
      <c r="G78" s="153"/>
      <c r="H78" s="153"/>
      <c r="I78" s="198">
        <f t="shared" si="3"/>
        <v>0</v>
      </c>
    </row>
    <row r="79" spans="1:10" x14ac:dyDescent="0.2">
      <c r="A79" s="148"/>
      <c r="B79" s="1" t="s">
        <v>343</v>
      </c>
      <c r="E79" s="152"/>
      <c r="F79" s="153"/>
      <c r="G79" s="153"/>
      <c r="H79" s="153"/>
      <c r="I79" s="198">
        <f t="shared" si="3"/>
        <v>0</v>
      </c>
    </row>
    <row r="80" spans="1:10" x14ac:dyDescent="0.2">
      <c r="A80" s="148"/>
      <c r="B80" s="1" t="s">
        <v>344</v>
      </c>
      <c r="E80" s="152"/>
      <c r="F80" s="153"/>
      <c r="G80" s="153"/>
      <c r="H80" s="153"/>
      <c r="I80" s="198">
        <f t="shared" si="3"/>
        <v>0</v>
      </c>
    </row>
    <row r="81" spans="1:9" x14ac:dyDescent="0.2">
      <c r="A81" s="148"/>
      <c r="B81" s="1" t="s">
        <v>345</v>
      </c>
      <c r="E81" s="152"/>
      <c r="F81" s="153"/>
      <c r="G81" s="153"/>
      <c r="H81" s="153"/>
      <c r="I81" s="198">
        <f t="shared" si="3"/>
        <v>0</v>
      </c>
    </row>
    <row r="82" spans="1:9" x14ac:dyDescent="0.2">
      <c r="A82" s="148"/>
      <c r="B82" s="1" t="s">
        <v>346</v>
      </c>
      <c r="E82" s="152"/>
      <c r="F82" s="153"/>
      <c r="G82" s="153"/>
      <c r="H82" s="153"/>
      <c r="I82" s="198">
        <f t="shared" si="3"/>
        <v>0</v>
      </c>
    </row>
    <row r="83" spans="1:9" x14ac:dyDescent="0.2">
      <c r="A83" s="148"/>
      <c r="B83" s="1" t="s">
        <v>347</v>
      </c>
      <c r="E83" s="152"/>
      <c r="F83" s="153"/>
      <c r="G83" s="153"/>
      <c r="H83" s="153"/>
      <c r="I83" s="198">
        <f t="shared" si="3"/>
        <v>0</v>
      </c>
    </row>
    <row r="84" spans="1:9" x14ac:dyDescent="0.2">
      <c r="A84" s="148"/>
      <c r="B84" s="1" t="s">
        <v>348</v>
      </c>
      <c r="E84" s="152"/>
      <c r="F84" s="153"/>
      <c r="G84" s="153"/>
      <c r="H84" s="153"/>
      <c r="I84" s="198">
        <f t="shared" si="3"/>
        <v>0</v>
      </c>
    </row>
    <row r="85" spans="1:9" x14ac:dyDescent="0.2">
      <c r="A85" s="148"/>
      <c r="B85" s="1" t="s">
        <v>349</v>
      </c>
      <c r="E85" s="152"/>
      <c r="F85" s="153"/>
      <c r="G85" s="153"/>
      <c r="H85" s="153"/>
      <c r="I85" s="198">
        <f t="shared" si="3"/>
        <v>0</v>
      </c>
    </row>
    <row r="86" spans="1:9" x14ac:dyDescent="0.2">
      <c r="A86" s="148"/>
      <c r="B86" s="1" t="s">
        <v>350</v>
      </c>
      <c r="E86" s="152"/>
      <c r="F86" s="153"/>
      <c r="G86" s="153"/>
      <c r="H86" s="153"/>
      <c r="I86" s="198">
        <f t="shared" si="3"/>
        <v>0</v>
      </c>
    </row>
    <row r="87" spans="1:9" x14ac:dyDescent="0.2">
      <c r="A87" s="148"/>
      <c r="B87" s="1" t="s">
        <v>351</v>
      </c>
      <c r="E87" s="152"/>
      <c r="F87" s="153"/>
      <c r="G87" s="153"/>
      <c r="H87" s="153"/>
      <c r="I87" s="198">
        <f t="shared" si="3"/>
        <v>0</v>
      </c>
    </row>
    <row r="88" spans="1:9" x14ac:dyDescent="0.2">
      <c r="A88" s="148"/>
      <c r="B88" s="1" t="s">
        <v>352</v>
      </c>
      <c r="E88" s="152"/>
      <c r="F88" s="153"/>
      <c r="G88" s="153"/>
      <c r="H88" s="153"/>
      <c r="I88" s="198">
        <f t="shared" si="3"/>
        <v>0</v>
      </c>
    </row>
    <row r="89" spans="1:9" x14ac:dyDescent="0.2">
      <c r="A89" s="148"/>
      <c r="B89" s="1" t="s">
        <v>353</v>
      </c>
      <c r="E89" s="152"/>
      <c r="F89" s="153"/>
      <c r="G89" s="153"/>
      <c r="H89" s="153"/>
      <c r="I89" s="198">
        <f t="shared" si="3"/>
        <v>0</v>
      </c>
    </row>
    <row r="90" spans="1:9" x14ac:dyDescent="0.2">
      <c r="A90" s="148"/>
      <c r="B90" s="1" t="s">
        <v>354</v>
      </c>
      <c r="E90" s="152"/>
      <c r="F90" s="153"/>
      <c r="G90" s="153"/>
      <c r="H90" s="153"/>
      <c r="I90" s="198">
        <f t="shared" si="3"/>
        <v>0</v>
      </c>
    </row>
    <row r="91" spans="1:9" x14ac:dyDescent="0.2">
      <c r="A91" s="148"/>
      <c r="B91" s="1" t="s">
        <v>355</v>
      </c>
      <c r="E91" s="152"/>
      <c r="F91" s="153"/>
      <c r="G91" s="153"/>
      <c r="H91" s="153"/>
      <c r="I91" s="198">
        <f t="shared" si="3"/>
        <v>0</v>
      </c>
    </row>
    <row r="92" spans="1:9" x14ac:dyDescent="0.2">
      <c r="A92" s="148" t="s">
        <v>209</v>
      </c>
      <c r="E92" s="155">
        <f>SUM(E42:E91)</f>
        <v>0</v>
      </c>
      <c r="F92" s="156">
        <f>SUM(F42:F91)</f>
        <v>0</v>
      </c>
      <c r="G92" s="156">
        <f>SUM(G42:G91)</f>
        <v>0</v>
      </c>
      <c r="H92" s="156">
        <f>SUM(H42:H91)</f>
        <v>0</v>
      </c>
      <c r="I92" s="181">
        <f t="shared" si="3"/>
        <v>0</v>
      </c>
    </row>
    <row r="93" spans="1:9" ht="7.5" customHeight="1" x14ac:dyDescent="0.2">
      <c r="A93" s="148"/>
      <c r="E93" s="150"/>
      <c r="F93" s="139"/>
      <c r="G93" s="139"/>
      <c r="H93" s="139"/>
      <c r="I93" s="151"/>
    </row>
    <row r="94" spans="1:9" x14ac:dyDescent="0.2">
      <c r="A94" s="148" t="s">
        <v>239</v>
      </c>
      <c r="E94" s="170">
        <f t="shared" ref="E94:I94" si="4">E92+E39+E37+E22</f>
        <v>0</v>
      </c>
      <c r="F94" s="171">
        <f t="shared" si="4"/>
        <v>0</v>
      </c>
      <c r="G94" s="171">
        <f t="shared" si="4"/>
        <v>0</v>
      </c>
      <c r="H94" s="171">
        <f t="shared" si="4"/>
        <v>0</v>
      </c>
      <c r="I94" s="172">
        <f t="shared" si="4"/>
        <v>0</v>
      </c>
    </row>
    <row r="95" spans="1:9" ht="9" customHeight="1" x14ac:dyDescent="0.2">
      <c r="A95" s="148"/>
      <c r="E95" s="150"/>
      <c r="F95" s="139"/>
      <c r="G95" s="139"/>
      <c r="H95" s="139"/>
      <c r="I95" s="140"/>
    </row>
    <row r="96" spans="1:9" x14ac:dyDescent="0.2">
      <c r="A96" s="148" t="s">
        <v>240</v>
      </c>
      <c r="E96" s="150"/>
      <c r="F96" s="139"/>
      <c r="G96" s="139"/>
      <c r="H96" s="139"/>
      <c r="I96" s="140"/>
    </row>
    <row r="97" spans="1:11" x14ac:dyDescent="0.2">
      <c r="A97" s="148"/>
      <c r="B97" s="1" t="s">
        <v>241</v>
      </c>
      <c r="E97" s="152"/>
      <c r="F97" s="153"/>
      <c r="G97" s="153"/>
      <c r="H97" s="153"/>
      <c r="I97" s="198">
        <f>SUM(E97:H97)</f>
        <v>0</v>
      </c>
    </row>
    <row r="98" spans="1:11" x14ac:dyDescent="0.2">
      <c r="A98" s="148"/>
      <c r="B98" s="1" t="s">
        <v>212</v>
      </c>
      <c r="E98" s="152"/>
      <c r="F98" s="153"/>
      <c r="G98" s="153"/>
      <c r="H98" s="153"/>
      <c r="I98" s="198">
        <f>SUM(E98:H98)</f>
        <v>0</v>
      </c>
    </row>
    <row r="99" spans="1:11" x14ac:dyDescent="0.2">
      <c r="A99" s="148"/>
      <c r="B99" s="1" t="s">
        <v>242</v>
      </c>
      <c r="E99" s="152"/>
      <c r="F99" s="202"/>
      <c r="G99" s="202"/>
      <c r="H99" s="202"/>
      <c r="I99" s="198">
        <f>SUM(E99:H99)</f>
        <v>0</v>
      </c>
    </row>
    <row r="100" spans="1:11" x14ac:dyDescent="0.2">
      <c r="A100" s="148"/>
      <c r="B100" s="1" t="s">
        <v>243</v>
      </c>
      <c r="E100" s="152"/>
      <c r="F100" s="202"/>
      <c r="G100" s="202"/>
      <c r="H100" s="202"/>
      <c r="I100" s="198">
        <f>SUM(E100:H100)</f>
        <v>0</v>
      </c>
    </row>
    <row r="101" spans="1:11" x14ac:dyDescent="0.2">
      <c r="A101" s="148" t="s">
        <v>244</v>
      </c>
      <c r="E101" s="203">
        <f>SUM(E97:E100)</f>
        <v>0</v>
      </c>
      <c r="F101" s="162">
        <f>SUM(F97:F100)</f>
        <v>0</v>
      </c>
      <c r="G101" s="162">
        <f>SUM(G97:G100)</f>
        <v>0</v>
      </c>
      <c r="H101" s="162">
        <f>SUM(H97:H100)</f>
        <v>0</v>
      </c>
      <c r="I101" s="181">
        <f>SUM(E101:H101)</f>
        <v>0</v>
      </c>
    </row>
    <row r="102" spans="1:11" ht="9" customHeight="1" x14ac:dyDescent="0.2">
      <c r="A102" s="148"/>
      <c r="E102" s="158"/>
      <c r="F102" s="159"/>
      <c r="G102" s="159"/>
      <c r="H102" s="159"/>
      <c r="I102" s="140"/>
    </row>
    <row r="103" spans="1:11" ht="13.15" customHeight="1" x14ac:dyDescent="0.2">
      <c r="A103" s="148" t="s">
        <v>364</v>
      </c>
      <c r="E103" s="150"/>
      <c r="F103" s="139"/>
      <c r="G103" s="139"/>
      <c r="H103" s="139"/>
      <c r="I103" s="140"/>
    </row>
    <row r="104" spans="1:11" x14ac:dyDescent="0.2">
      <c r="A104" s="148"/>
      <c r="B104" s="1" t="s">
        <v>370</v>
      </c>
      <c r="E104" s="204"/>
      <c r="F104" s="153"/>
      <c r="G104" s="153"/>
      <c r="H104" s="153"/>
      <c r="I104" s="198">
        <f>SUM(E104:H104)</f>
        <v>0</v>
      </c>
    </row>
    <row r="105" spans="1:11" x14ac:dyDescent="0.2">
      <c r="A105" s="148"/>
      <c r="B105" s="1" t="s">
        <v>363</v>
      </c>
      <c r="E105" s="204"/>
      <c r="F105" s="153"/>
      <c r="G105" s="153"/>
      <c r="H105" s="153"/>
      <c r="I105" s="198">
        <f>SUM(E105:H105)</f>
        <v>0</v>
      </c>
    </row>
    <row r="106" spans="1:11" x14ac:dyDescent="0.2">
      <c r="A106" s="148"/>
      <c r="B106" s="1" t="s">
        <v>371</v>
      </c>
      <c r="E106" s="152"/>
      <c r="F106" s="153"/>
      <c r="G106" s="153"/>
      <c r="H106" s="153"/>
      <c r="I106" s="198">
        <f>SUM(E106:H106)</f>
        <v>0</v>
      </c>
    </row>
    <row r="107" spans="1:11" x14ac:dyDescent="0.2">
      <c r="A107" s="148" t="s">
        <v>245</v>
      </c>
      <c r="E107" s="186">
        <f>SUM(E104:E106)</f>
        <v>0</v>
      </c>
      <c r="F107" s="180">
        <f>SUM(F104:F106)</f>
        <v>0</v>
      </c>
      <c r="G107" s="180">
        <f>SUM(G104:G106)</f>
        <v>0</v>
      </c>
      <c r="H107" s="180">
        <f>SUM(H104:H106)</f>
        <v>0</v>
      </c>
      <c r="I107" s="181">
        <f>SUM(E107:H107)</f>
        <v>0</v>
      </c>
    </row>
    <row r="108" spans="1:11" ht="9" customHeight="1" x14ac:dyDescent="0.2">
      <c r="A108" s="148"/>
      <c r="E108" s="150"/>
      <c r="F108" s="139"/>
      <c r="G108" s="139"/>
      <c r="H108" s="139"/>
      <c r="I108" s="151"/>
    </row>
    <row r="109" spans="1:11" x14ac:dyDescent="0.2">
      <c r="A109" s="288" t="s">
        <v>246</v>
      </c>
      <c r="B109" s="90"/>
      <c r="C109" s="90"/>
      <c r="D109" s="90"/>
      <c r="E109" s="155">
        <f t="shared" ref="E109:I109" si="5">E107+E101+E94</f>
        <v>0</v>
      </c>
      <c r="F109" s="156">
        <f t="shared" si="5"/>
        <v>0</v>
      </c>
      <c r="G109" s="156">
        <f t="shared" si="5"/>
        <v>0</v>
      </c>
      <c r="H109" s="156">
        <f t="shared" si="5"/>
        <v>0</v>
      </c>
      <c r="I109" s="157">
        <f t="shared" si="5"/>
        <v>0</v>
      </c>
    </row>
    <row r="110" spans="1:11" x14ac:dyDescent="0.2">
      <c r="A110" s="205" t="s">
        <v>247</v>
      </c>
      <c r="D110" s="206" t="s">
        <v>248</v>
      </c>
      <c r="E110" s="150"/>
      <c r="F110" s="139"/>
      <c r="G110" s="139"/>
      <c r="H110" s="139"/>
      <c r="I110" s="140"/>
    </row>
    <row r="111" spans="1:11" x14ac:dyDescent="0.2">
      <c r="A111" s="148"/>
      <c r="B111" s="1" t="s">
        <v>412</v>
      </c>
      <c r="D111" s="207"/>
      <c r="E111" s="208">
        <f t="shared" ref="E111:H122" si="6">E$94*$D111</f>
        <v>0</v>
      </c>
      <c r="F111" s="209">
        <f t="shared" si="6"/>
        <v>0</v>
      </c>
      <c r="G111" s="209">
        <f t="shared" si="6"/>
        <v>0</v>
      </c>
      <c r="H111" s="209">
        <f t="shared" si="6"/>
        <v>0</v>
      </c>
      <c r="I111" s="198">
        <f t="shared" ref="I111:I123" si="7">SUM(E111:H111)</f>
        <v>0</v>
      </c>
      <c r="K111" s="257"/>
    </row>
    <row r="112" spans="1:11" x14ac:dyDescent="0.2">
      <c r="A112" s="148"/>
      <c r="B112" s="1" t="s">
        <v>413</v>
      </c>
      <c r="D112" s="207"/>
      <c r="E112" s="208">
        <f t="shared" si="6"/>
        <v>0</v>
      </c>
      <c r="F112" s="209">
        <f t="shared" si="6"/>
        <v>0</v>
      </c>
      <c r="G112" s="209">
        <f t="shared" si="6"/>
        <v>0</v>
      </c>
      <c r="H112" s="209">
        <f t="shared" si="6"/>
        <v>0</v>
      </c>
      <c r="I112" s="198">
        <f t="shared" si="7"/>
        <v>0</v>
      </c>
    </row>
    <row r="113" spans="1:9" x14ac:dyDescent="0.2">
      <c r="A113" s="148"/>
      <c r="B113" s="1" t="s">
        <v>414</v>
      </c>
      <c r="D113" s="207"/>
      <c r="E113" s="208">
        <f t="shared" si="6"/>
        <v>0</v>
      </c>
      <c r="F113" s="209">
        <f t="shared" si="6"/>
        <v>0</v>
      </c>
      <c r="G113" s="209">
        <f t="shared" si="6"/>
        <v>0</v>
      </c>
      <c r="H113" s="209">
        <f t="shared" si="6"/>
        <v>0</v>
      </c>
      <c r="I113" s="198">
        <f t="shared" si="7"/>
        <v>0</v>
      </c>
    </row>
    <row r="114" spans="1:9" x14ac:dyDescent="0.2">
      <c r="A114" s="148"/>
      <c r="B114" s="1" t="s">
        <v>415</v>
      </c>
      <c r="D114" s="207"/>
      <c r="E114" s="208">
        <f t="shared" si="6"/>
        <v>0</v>
      </c>
      <c r="F114" s="209">
        <f t="shared" si="6"/>
        <v>0</v>
      </c>
      <c r="G114" s="209">
        <f t="shared" si="6"/>
        <v>0</v>
      </c>
      <c r="H114" s="209">
        <f t="shared" si="6"/>
        <v>0</v>
      </c>
      <c r="I114" s="198">
        <f t="shared" si="7"/>
        <v>0</v>
      </c>
    </row>
    <row r="115" spans="1:9" x14ac:dyDescent="0.2">
      <c r="A115" s="148"/>
      <c r="B115" s="1" t="s">
        <v>416</v>
      </c>
      <c r="D115" s="207"/>
      <c r="E115" s="208">
        <f t="shared" si="6"/>
        <v>0</v>
      </c>
      <c r="F115" s="209">
        <f t="shared" si="6"/>
        <v>0</v>
      </c>
      <c r="G115" s="209">
        <f t="shared" si="6"/>
        <v>0</v>
      </c>
      <c r="H115" s="209">
        <f t="shared" si="6"/>
        <v>0</v>
      </c>
      <c r="I115" s="198">
        <f t="shared" si="7"/>
        <v>0</v>
      </c>
    </row>
    <row r="116" spans="1:9" x14ac:dyDescent="0.2">
      <c r="A116" s="148"/>
      <c r="B116" s="1" t="s">
        <v>417</v>
      </c>
      <c r="D116" s="207"/>
      <c r="E116" s="208">
        <f t="shared" si="6"/>
        <v>0</v>
      </c>
      <c r="F116" s="209">
        <f t="shared" si="6"/>
        <v>0</v>
      </c>
      <c r="G116" s="209">
        <f t="shared" si="6"/>
        <v>0</v>
      </c>
      <c r="H116" s="209">
        <f t="shared" si="6"/>
        <v>0</v>
      </c>
      <c r="I116" s="198">
        <f t="shared" si="7"/>
        <v>0</v>
      </c>
    </row>
    <row r="117" spans="1:9" x14ac:dyDescent="0.2">
      <c r="A117" s="148"/>
      <c r="B117" s="1" t="s">
        <v>418</v>
      </c>
      <c r="D117" s="207"/>
      <c r="E117" s="208">
        <f t="shared" si="6"/>
        <v>0</v>
      </c>
      <c r="F117" s="209">
        <f t="shared" si="6"/>
        <v>0</v>
      </c>
      <c r="G117" s="209">
        <f t="shared" si="6"/>
        <v>0</v>
      </c>
      <c r="H117" s="209">
        <f t="shared" si="6"/>
        <v>0</v>
      </c>
      <c r="I117" s="198">
        <f t="shared" si="7"/>
        <v>0</v>
      </c>
    </row>
    <row r="118" spans="1:9" x14ac:dyDescent="0.2">
      <c r="A118" s="148"/>
      <c r="B118" s="1" t="s">
        <v>419</v>
      </c>
      <c r="D118" s="207"/>
      <c r="E118" s="208">
        <f t="shared" si="6"/>
        <v>0</v>
      </c>
      <c r="F118" s="209">
        <f t="shared" si="6"/>
        <v>0</v>
      </c>
      <c r="G118" s="209">
        <f t="shared" si="6"/>
        <v>0</v>
      </c>
      <c r="H118" s="209">
        <f t="shared" si="6"/>
        <v>0</v>
      </c>
      <c r="I118" s="198">
        <f t="shared" si="7"/>
        <v>0</v>
      </c>
    </row>
    <row r="119" spans="1:9" x14ac:dyDescent="0.2">
      <c r="A119" s="148"/>
      <c r="B119" s="1" t="s">
        <v>260</v>
      </c>
      <c r="D119" s="207"/>
      <c r="E119" s="208">
        <f t="shared" si="6"/>
        <v>0</v>
      </c>
      <c r="F119" s="209">
        <f t="shared" si="6"/>
        <v>0</v>
      </c>
      <c r="G119" s="209">
        <f t="shared" si="6"/>
        <v>0</v>
      </c>
      <c r="H119" s="209">
        <f t="shared" si="6"/>
        <v>0</v>
      </c>
      <c r="I119" s="198">
        <f t="shared" si="7"/>
        <v>0</v>
      </c>
    </row>
    <row r="120" spans="1:9" x14ac:dyDescent="0.2">
      <c r="A120" s="148"/>
      <c r="B120" s="1" t="s">
        <v>261</v>
      </c>
      <c r="D120" s="207"/>
      <c r="E120" s="208">
        <f t="shared" si="6"/>
        <v>0</v>
      </c>
      <c r="F120" s="209">
        <f t="shared" si="6"/>
        <v>0</v>
      </c>
      <c r="G120" s="209">
        <f t="shared" si="6"/>
        <v>0</v>
      </c>
      <c r="H120" s="209">
        <f t="shared" si="6"/>
        <v>0</v>
      </c>
      <c r="I120" s="198">
        <f t="shared" si="7"/>
        <v>0</v>
      </c>
    </row>
    <row r="121" spans="1:9" x14ac:dyDescent="0.2">
      <c r="A121" s="148"/>
      <c r="B121" s="1" t="s">
        <v>262</v>
      </c>
      <c r="D121" s="207"/>
      <c r="E121" s="208">
        <f t="shared" si="6"/>
        <v>0</v>
      </c>
      <c r="F121" s="209">
        <f t="shared" si="6"/>
        <v>0</v>
      </c>
      <c r="G121" s="209">
        <f t="shared" si="6"/>
        <v>0</v>
      </c>
      <c r="H121" s="209">
        <f t="shared" si="6"/>
        <v>0</v>
      </c>
      <c r="I121" s="198">
        <f t="shared" si="7"/>
        <v>0</v>
      </c>
    </row>
    <row r="122" spans="1:9" x14ac:dyDescent="0.2">
      <c r="A122" s="148"/>
      <c r="B122" s="1" t="s">
        <v>263</v>
      </c>
      <c r="D122" s="207"/>
      <c r="E122" s="208">
        <f t="shared" si="6"/>
        <v>0</v>
      </c>
      <c r="F122" s="209">
        <f t="shared" si="6"/>
        <v>0</v>
      </c>
      <c r="G122" s="209">
        <f t="shared" si="6"/>
        <v>0</v>
      </c>
      <c r="H122" s="209">
        <f t="shared" si="6"/>
        <v>0</v>
      </c>
      <c r="I122" s="198">
        <f t="shared" si="7"/>
        <v>0</v>
      </c>
    </row>
    <row r="123" spans="1:9" x14ac:dyDescent="0.2">
      <c r="A123" s="148" t="s">
        <v>249</v>
      </c>
      <c r="D123" s="210">
        <f>SUM(D111:D122)</f>
        <v>0</v>
      </c>
      <c r="E123" s="161">
        <f>SUM(E111:E122)</f>
        <v>0</v>
      </c>
      <c r="F123" s="162">
        <f>SUM(F111:F122)</f>
        <v>0</v>
      </c>
      <c r="G123" s="162">
        <f>SUM(G111:G122)</f>
        <v>0</v>
      </c>
      <c r="H123" s="162">
        <f>SUM(H111:H122)</f>
        <v>0</v>
      </c>
      <c r="I123" s="181">
        <f t="shared" si="7"/>
        <v>0</v>
      </c>
    </row>
    <row r="124" spans="1:9" x14ac:dyDescent="0.2">
      <c r="A124" s="148"/>
      <c r="D124" s="211"/>
      <c r="E124" s="150"/>
      <c r="F124" s="139"/>
      <c r="G124" s="139"/>
      <c r="H124" s="139"/>
      <c r="I124" s="140"/>
    </row>
    <row r="125" spans="1:9" x14ac:dyDescent="0.2">
      <c r="A125" s="205" t="s">
        <v>250</v>
      </c>
      <c r="D125" s="212"/>
      <c r="E125" s="150"/>
      <c r="F125" s="139"/>
      <c r="G125" s="139"/>
      <c r="H125" s="139"/>
      <c r="I125" s="140"/>
    </row>
    <row r="126" spans="1:9" x14ac:dyDescent="0.2">
      <c r="A126" s="148"/>
      <c r="B126" s="1" t="s">
        <v>412</v>
      </c>
      <c r="D126" s="207"/>
      <c r="E126" s="208">
        <f>E$101*$D126</f>
        <v>0</v>
      </c>
      <c r="F126" s="209">
        <f>F$101*$D126</f>
        <v>0</v>
      </c>
      <c r="G126" s="209">
        <f>G$101*$D126</f>
        <v>0</v>
      </c>
      <c r="H126" s="209">
        <f>H$101*$D126</f>
        <v>0</v>
      </c>
      <c r="I126" s="198">
        <f t="shared" ref="I126:I138" si="8">SUM(E126:H126)</f>
        <v>0</v>
      </c>
    </row>
    <row r="127" spans="1:9" x14ac:dyDescent="0.2">
      <c r="A127" s="148"/>
      <c r="B127" s="1" t="s">
        <v>413</v>
      </c>
      <c r="D127" s="207"/>
      <c r="E127" s="208">
        <f t="shared" ref="E127:F129" si="9">E$101*$D127</f>
        <v>0</v>
      </c>
      <c r="F127" s="209">
        <f t="shared" si="9"/>
        <v>0</v>
      </c>
      <c r="G127" s="209">
        <f t="shared" ref="E127:H130" si="10">G$101*$D127</f>
        <v>0</v>
      </c>
      <c r="H127" s="209">
        <f t="shared" si="10"/>
        <v>0</v>
      </c>
      <c r="I127" s="198">
        <f t="shared" si="8"/>
        <v>0</v>
      </c>
    </row>
    <row r="128" spans="1:9" x14ac:dyDescent="0.2">
      <c r="A128" s="148"/>
      <c r="B128" s="1" t="s">
        <v>414</v>
      </c>
      <c r="D128" s="207"/>
      <c r="E128" s="208">
        <f t="shared" si="9"/>
        <v>0</v>
      </c>
      <c r="F128" s="209">
        <f t="shared" si="9"/>
        <v>0</v>
      </c>
      <c r="G128" s="209">
        <f t="shared" ref="G128:H137" si="11">G$101*$D128</f>
        <v>0</v>
      </c>
      <c r="H128" s="209">
        <f t="shared" si="11"/>
        <v>0</v>
      </c>
      <c r="I128" s="198">
        <f t="shared" si="8"/>
        <v>0</v>
      </c>
    </row>
    <row r="129" spans="1:9" x14ac:dyDescent="0.2">
      <c r="A129" s="148"/>
      <c r="B129" s="1" t="s">
        <v>415</v>
      </c>
      <c r="D129" s="207"/>
      <c r="E129" s="208">
        <f t="shared" si="9"/>
        <v>0</v>
      </c>
      <c r="F129" s="209">
        <f t="shared" si="9"/>
        <v>0</v>
      </c>
      <c r="G129" s="209">
        <f t="shared" si="11"/>
        <v>0</v>
      </c>
      <c r="H129" s="209">
        <f t="shared" si="11"/>
        <v>0</v>
      </c>
      <c r="I129" s="198">
        <f t="shared" si="8"/>
        <v>0</v>
      </c>
    </row>
    <row r="130" spans="1:9" x14ac:dyDescent="0.2">
      <c r="A130" s="148"/>
      <c r="B130" s="1" t="s">
        <v>416</v>
      </c>
      <c r="D130" s="207"/>
      <c r="E130" s="301">
        <f t="shared" si="10"/>
        <v>0</v>
      </c>
      <c r="F130" s="302">
        <f t="shared" ref="F130:F137" si="12">F$101*$D130</f>
        <v>0</v>
      </c>
      <c r="G130" s="302">
        <f t="shared" si="11"/>
        <v>0</v>
      </c>
      <c r="H130" s="302">
        <f t="shared" si="11"/>
        <v>0</v>
      </c>
      <c r="I130" s="198">
        <f t="shared" si="8"/>
        <v>0</v>
      </c>
    </row>
    <row r="131" spans="1:9" x14ac:dyDescent="0.2">
      <c r="A131" s="148"/>
      <c r="B131" s="1" t="s">
        <v>417</v>
      </c>
      <c r="D131" s="207"/>
      <c r="E131" s="301">
        <f t="shared" ref="E131:E137" si="13">E$101*$D131</f>
        <v>0</v>
      </c>
      <c r="F131" s="302">
        <f t="shared" si="12"/>
        <v>0</v>
      </c>
      <c r="G131" s="302">
        <f t="shared" si="11"/>
        <v>0</v>
      </c>
      <c r="H131" s="302">
        <f t="shared" si="11"/>
        <v>0</v>
      </c>
      <c r="I131" s="198">
        <f t="shared" si="8"/>
        <v>0</v>
      </c>
    </row>
    <row r="132" spans="1:9" x14ac:dyDescent="0.2">
      <c r="A132" s="148"/>
      <c r="B132" s="1" t="s">
        <v>418</v>
      </c>
      <c r="D132" s="207"/>
      <c r="E132" s="301">
        <f t="shared" si="13"/>
        <v>0</v>
      </c>
      <c r="F132" s="302">
        <f t="shared" si="12"/>
        <v>0</v>
      </c>
      <c r="G132" s="302">
        <f t="shared" si="11"/>
        <v>0</v>
      </c>
      <c r="H132" s="302">
        <f t="shared" si="11"/>
        <v>0</v>
      </c>
      <c r="I132" s="198">
        <f t="shared" si="8"/>
        <v>0</v>
      </c>
    </row>
    <row r="133" spans="1:9" x14ac:dyDescent="0.2">
      <c r="A133" s="148"/>
      <c r="B133" s="1" t="s">
        <v>419</v>
      </c>
      <c r="D133" s="207"/>
      <c r="E133" s="301">
        <f t="shared" si="13"/>
        <v>0</v>
      </c>
      <c r="F133" s="302">
        <f t="shared" si="12"/>
        <v>0</v>
      </c>
      <c r="G133" s="302">
        <f t="shared" si="11"/>
        <v>0</v>
      </c>
      <c r="H133" s="302">
        <f t="shared" si="11"/>
        <v>0</v>
      </c>
      <c r="I133" s="198">
        <f t="shared" si="8"/>
        <v>0</v>
      </c>
    </row>
    <row r="134" spans="1:9" x14ac:dyDescent="0.2">
      <c r="A134" s="148"/>
      <c r="B134" s="1" t="s">
        <v>260</v>
      </c>
      <c r="D134" s="207"/>
      <c r="E134" s="208">
        <f t="shared" si="13"/>
        <v>0</v>
      </c>
      <c r="F134" s="209">
        <f t="shared" si="12"/>
        <v>0</v>
      </c>
      <c r="G134" s="209">
        <f t="shared" si="11"/>
        <v>0</v>
      </c>
      <c r="H134" s="209">
        <f t="shared" si="11"/>
        <v>0</v>
      </c>
      <c r="I134" s="198">
        <f t="shared" si="8"/>
        <v>0</v>
      </c>
    </row>
    <row r="135" spans="1:9" x14ac:dyDescent="0.2">
      <c r="A135" s="148"/>
      <c r="B135" s="1" t="s">
        <v>261</v>
      </c>
      <c r="D135" s="207"/>
      <c r="E135" s="208">
        <f t="shared" si="13"/>
        <v>0</v>
      </c>
      <c r="F135" s="209">
        <f t="shared" si="12"/>
        <v>0</v>
      </c>
      <c r="G135" s="209">
        <f t="shared" si="11"/>
        <v>0</v>
      </c>
      <c r="H135" s="209">
        <f t="shared" si="11"/>
        <v>0</v>
      </c>
      <c r="I135" s="198">
        <f t="shared" si="8"/>
        <v>0</v>
      </c>
    </row>
    <row r="136" spans="1:9" x14ac:dyDescent="0.2">
      <c r="A136" s="148"/>
      <c r="B136" s="1" t="s">
        <v>262</v>
      </c>
      <c r="D136" s="207"/>
      <c r="E136" s="208">
        <f t="shared" si="13"/>
        <v>0</v>
      </c>
      <c r="F136" s="209">
        <f t="shared" si="12"/>
        <v>0</v>
      </c>
      <c r="G136" s="209">
        <f t="shared" si="11"/>
        <v>0</v>
      </c>
      <c r="H136" s="209">
        <f t="shared" si="11"/>
        <v>0</v>
      </c>
      <c r="I136" s="198">
        <f t="shared" si="8"/>
        <v>0</v>
      </c>
    </row>
    <row r="137" spans="1:9" x14ac:dyDescent="0.2">
      <c r="A137" s="148"/>
      <c r="B137" s="1" t="s">
        <v>263</v>
      </c>
      <c r="D137" s="207"/>
      <c r="E137" s="208">
        <f t="shared" si="13"/>
        <v>0</v>
      </c>
      <c r="F137" s="209">
        <f t="shared" si="12"/>
        <v>0</v>
      </c>
      <c r="G137" s="209">
        <f t="shared" si="11"/>
        <v>0</v>
      </c>
      <c r="H137" s="209">
        <f t="shared" si="11"/>
        <v>0</v>
      </c>
      <c r="I137" s="198">
        <f t="shared" si="8"/>
        <v>0</v>
      </c>
    </row>
    <row r="138" spans="1:9" x14ac:dyDescent="0.2">
      <c r="A138" s="148" t="s">
        <v>251</v>
      </c>
      <c r="D138" s="210">
        <f>SUM(D126:D137)</f>
        <v>0</v>
      </c>
      <c r="E138" s="161">
        <f>SUM(E126:E137)</f>
        <v>0</v>
      </c>
      <c r="F138" s="162">
        <f>SUM(F126:F137)</f>
        <v>0</v>
      </c>
      <c r="G138" s="162">
        <f>SUM(G126:G137)</f>
        <v>0</v>
      </c>
      <c r="H138" s="162">
        <f>SUM(H126:H137)</f>
        <v>0</v>
      </c>
      <c r="I138" s="181">
        <f t="shared" si="8"/>
        <v>0</v>
      </c>
    </row>
    <row r="139" spans="1:9" x14ac:dyDescent="0.2">
      <c r="A139" s="148"/>
      <c r="D139" s="211"/>
      <c r="E139" s="150"/>
      <c r="F139" s="139"/>
      <c r="G139" s="139"/>
      <c r="H139" s="139"/>
      <c r="I139" s="140"/>
    </row>
    <row r="140" spans="1:9" x14ac:dyDescent="0.2">
      <c r="A140" s="205" t="s">
        <v>365</v>
      </c>
      <c r="D140" s="212"/>
      <c r="E140" s="150"/>
      <c r="F140" s="139"/>
      <c r="G140" s="139"/>
      <c r="H140" s="139"/>
      <c r="I140" s="140"/>
    </row>
    <row r="141" spans="1:9" x14ac:dyDescent="0.2">
      <c r="A141" s="148"/>
      <c r="B141" s="1" t="s">
        <v>412</v>
      </c>
      <c r="D141" s="207"/>
      <c r="E141" s="208">
        <f>E$107*$D141</f>
        <v>0</v>
      </c>
      <c r="F141" s="209">
        <f>F$107*$D141</f>
        <v>0</v>
      </c>
      <c r="G141" s="209">
        <f>G$107*$D141</f>
        <v>0</v>
      </c>
      <c r="H141" s="209">
        <f>H$107*$D141</f>
        <v>0</v>
      </c>
      <c r="I141" s="198">
        <f t="shared" ref="I141:I153" si="14">SUM(E141:H141)</f>
        <v>0</v>
      </c>
    </row>
    <row r="142" spans="1:9" x14ac:dyDescent="0.2">
      <c r="A142" s="148"/>
      <c r="B142" s="1" t="s">
        <v>413</v>
      </c>
      <c r="D142" s="207"/>
      <c r="E142" s="208">
        <f t="shared" ref="E142:F149" si="15">E$107*$D142</f>
        <v>0</v>
      </c>
      <c r="F142" s="209">
        <f t="shared" si="15"/>
        <v>0</v>
      </c>
      <c r="G142" s="209">
        <f t="shared" ref="E142:H152" si="16">G$107*$D142</f>
        <v>0</v>
      </c>
      <c r="H142" s="209">
        <f t="shared" si="16"/>
        <v>0</v>
      </c>
      <c r="I142" s="198">
        <f t="shared" si="14"/>
        <v>0</v>
      </c>
    </row>
    <row r="143" spans="1:9" x14ac:dyDescent="0.2">
      <c r="A143" s="148"/>
      <c r="B143" s="1" t="s">
        <v>414</v>
      </c>
      <c r="D143" s="207"/>
      <c r="E143" s="208">
        <f t="shared" si="15"/>
        <v>0</v>
      </c>
      <c r="F143" s="209">
        <f t="shared" si="15"/>
        <v>0</v>
      </c>
      <c r="G143" s="209">
        <f t="shared" ref="G143:H151" si="17">G$107*$D143</f>
        <v>0</v>
      </c>
      <c r="H143" s="209">
        <f t="shared" si="17"/>
        <v>0</v>
      </c>
      <c r="I143" s="198">
        <f t="shared" si="14"/>
        <v>0</v>
      </c>
    </row>
    <row r="144" spans="1:9" x14ac:dyDescent="0.2">
      <c r="A144" s="148"/>
      <c r="B144" s="1" t="s">
        <v>415</v>
      </c>
      <c r="D144" s="207"/>
      <c r="E144" s="208">
        <f>E$107*$D144</f>
        <v>0</v>
      </c>
      <c r="F144" s="209">
        <f t="shared" si="15"/>
        <v>0</v>
      </c>
      <c r="G144" s="209">
        <f t="shared" si="17"/>
        <v>0</v>
      </c>
      <c r="H144" s="209">
        <f t="shared" si="17"/>
        <v>0</v>
      </c>
      <c r="I144" s="198">
        <f t="shared" si="14"/>
        <v>0</v>
      </c>
    </row>
    <row r="145" spans="1:9" x14ac:dyDescent="0.2">
      <c r="A145" s="148"/>
      <c r="B145" s="1" t="s">
        <v>416</v>
      </c>
      <c r="D145" s="207"/>
      <c r="E145" s="301">
        <f t="shared" si="15"/>
        <v>0</v>
      </c>
      <c r="F145" s="302">
        <f t="shared" si="15"/>
        <v>0</v>
      </c>
      <c r="G145" s="302">
        <f t="shared" si="17"/>
        <v>0</v>
      </c>
      <c r="H145" s="302">
        <f t="shared" si="17"/>
        <v>0</v>
      </c>
      <c r="I145" s="198">
        <f t="shared" si="14"/>
        <v>0</v>
      </c>
    </row>
    <row r="146" spans="1:9" x14ac:dyDescent="0.2">
      <c r="A146" s="148"/>
      <c r="B146" s="1" t="s">
        <v>417</v>
      </c>
      <c r="D146" s="207"/>
      <c r="E146" s="301">
        <f t="shared" si="15"/>
        <v>0</v>
      </c>
      <c r="F146" s="302">
        <f t="shared" si="15"/>
        <v>0</v>
      </c>
      <c r="G146" s="302">
        <f t="shared" si="17"/>
        <v>0</v>
      </c>
      <c r="H146" s="302">
        <f t="shared" si="17"/>
        <v>0</v>
      </c>
      <c r="I146" s="198">
        <f t="shared" si="14"/>
        <v>0</v>
      </c>
    </row>
    <row r="147" spans="1:9" x14ac:dyDescent="0.2">
      <c r="A147" s="148"/>
      <c r="B147" s="1" t="s">
        <v>418</v>
      </c>
      <c r="D147" s="207"/>
      <c r="E147" s="301">
        <f t="shared" si="15"/>
        <v>0</v>
      </c>
      <c r="F147" s="302">
        <f t="shared" si="15"/>
        <v>0</v>
      </c>
      <c r="G147" s="302">
        <f t="shared" si="17"/>
        <v>0</v>
      </c>
      <c r="H147" s="302">
        <f t="shared" si="17"/>
        <v>0</v>
      </c>
      <c r="I147" s="198">
        <f t="shared" si="14"/>
        <v>0</v>
      </c>
    </row>
    <row r="148" spans="1:9" x14ac:dyDescent="0.2">
      <c r="A148" s="148"/>
      <c r="B148" s="1" t="s">
        <v>419</v>
      </c>
      <c r="D148" s="207"/>
      <c r="E148" s="301">
        <f t="shared" si="15"/>
        <v>0</v>
      </c>
      <c r="F148" s="302">
        <f t="shared" si="15"/>
        <v>0</v>
      </c>
      <c r="G148" s="302">
        <f t="shared" si="17"/>
        <v>0</v>
      </c>
      <c r="H148" s="302">
        <f t="shared" si="17"/>
        <v>0</v>
      </c>
      <c r="I148" s="198">
        <f t="shared" si="14"/>
        <v>0</v>
      </c>
    </row>
    <row r="149" spans="1:9" x14ac:dyDescent="0.2">
      <c r="A149" s="148"/>
      <c r="B149" s="1" t="s">
        <v>260</v>
      </c>
      <c r="D149" s="207"/>
      <c r="E149" s="301">
        <f t="shared" si="15"/>
        <v>0</v>
      </c>
      <c r="F149" s="302">
        <f t="shared" si="15"/>
        <v>0</v>
      </c>
      <c r="G149" s="302">
        <f t="shared" si="17"/>
        <v>0</v>
      </c>
      <c r="H149" s="302">
        <f t="shared" si="17"/>
        <v>0</v>
      </c>
      <c r="I149" s="198">
        <f t="shared" si="14"/>
        <v>0</v>
      </c>
    </row>
    <row r="150" spans="1:9" x14ac:dyDescent="0.2">
      <c r="A150" s="148"/>
      <c r="B150" s="1" t="s">
        <v>261</v>
      </c>
      <c r="D150" s="207"/>
      <c r="E150" s="208">
        <f>E$107*$D150</f>
        <v>0</v>
      </c>
      <c r="F150" s="209">
        <f t="shared" ref="F150:F152" si="18">F$107*$D150</f>
        <v>0</v>
      </c>
      <c r="G150" s="209">
        <f t="shared" si="17"/>
        <v>0</v>
      </c>
      <c r="H150" s="209">
        <f t="shared" si="17"/>
        <v>0</v>
      </c>
      <c r="I150" s="198">
        <f t="shared" si="14"/>
        <v>0</v>
      </c>
    </row>
    <row r="151" spans="1:9" x14ac:dyDescent="0.2">
      <c r="A151" s="148"/>
      <c r="B151" s="1" t="s">
        <v>262</v>
      </c>
      <c r="D151" s="207"/>
      <c r="E151" s="208">
        <f t="shared" si="16"/>
        <v>0</v>
      </c>
      <c r="F151" s="209">
        <f t="shared" si="18"/>
        <v>0</v>
      </c>
      <c r="G151" s="209">
        <f t="shared" si="17"/>
        <v>0</v>
      </c>
      <c r="H151" s="209">
        <f t="shared" si="17"/>
        <v>0</v>
      </c>
      <c r="I151" s="198">
        <f t="shared" si="14"/>
        <v>0</v>
      </c>
    </row>
    <row r="152" spans="1:9" x14ac:dyDescent="0.2">
      <c r="A152" s="148"/>
      <c r="B152" s="1" t="s">
        <v>263</v>
      </c>
      <c r="D152" s="207"/>
      <c r="E152" s="208">
        <f>E$107*$D152</f>
        <v>0</v>
      </c>
      <c r="F152" s="209">
        <f t="shared" si="18"/>
        <v>0</v>
      </c>
      <c r="G152" s="209">
        <f t="shared" si="16"/>
        <v>0</v>
      </c>
      <c r="H152" s="209">
        <f t="shared" si="16"/>
        <v>0</v>
      </c>
      <c r="I152" s="198">
        <f t="shared" si="14"/>
        <v>0</v>
      </c>
    </row>
    <row r="153" spans="1:9" x14ac:dyDescent="0.2">
      <c r="A153" s="148" t="s">
        <v>252</v>
      </c>
      <c r="D153" s="210">
        <f>SUM(D141:D152)</f>
        <v>0</v>
      </c>
      <c r="E153" s="161">
        <f>SUM(E141:E152)</f>
        <v>0</v>
      </c>
      <c r="F153" s="162">
        <f>SUM(F141:F152)</f>
        <v>0</v>
      </c>
      <c r="G153" s="162">
        <f>SUM(G141:G152)</f>
        <v>0</v>
      </c>
      <c r="H153" s="162">
        <f>SUM(H141:H152)</f>
        <v>0</v>
      </c>
      <c r="I153" s="181">
        <f t="shared" si="14"/>
        <v>0</v>
      </c>
    </row>
    <row r="154" spans="1:9" x14ac:dyDescent="0.2">
      <c r="A154" s="148"/>
      <c r="E154" s="150"/>
      <c r="F154" s="139"/>
      <c r="G154" s="139"/>
      <c r="H154" s="139"/>
      <c r="I154" s="140"/>
    </row>
    <row r="155" spans="1:9" x14ac:dyDescent="0.2">
      <c r="A155" s="148"/>
      <c r="E155" s="150"/>
      <c r="F155" s="139"/>
      <c r="G155" s="139"/>
      <c r="H155" s="139"/>
      <c r="I155" s="140"/>
    </row>
    <row r="156" spans="1:9" ht="13.5" thickBot="1" x14ac:dyDescent="0.25">
      <c r="A156" s="142" t="s">
        <v>253</v>
      </c>
      <c r="B156" s="141"/>
      <c r="C156" s="141"/>
      <c r="D156" s="141"/>
      <c r="E156" s="213">
        <f>E138+E123+E153</f>
        <v>0</v>
      </c>
      <c r="F156" s="214">
        <f>F138+F123+F153</f>
        <v>0</v>
      </c>
      <c r="G156" s="214">
        <f>G138+G123+G153</f>
        <v>0</v>
      </c>
      <c r="H156" s="214">
        <f>H138+H123+H153</f>
        <v>0</v>
      </c>
      <c r="I156" s="215">
        <f>I138+I123+I153</f>
        <v>0</v>
      </c>
    </row>
    <row r="157" spans="1:9" x14ac:dyDescent="0.2">
      <c r="E157" s="139"/>
      <c r="F157" s="139"/>
      <c r="G157" s="139"/>
      <c r="H157" s="139"/>
    </row>
    <row r="158" spans="1:9" x14ac:dyDescent="0.2">
      <c r="B158" s="1" t="s">
        <v>540</v>
      </c>
      <c r="E158" s="139"/>
      <c r="F158" s="139"/>
      <c r="G158" s="139"/>
      <c r="H158" s="139"/>
    </row>
    <row r="159" spans="1:9" x14ac:dyDescent="0.2">
      <c r="E159" s="139"/>
      <c r="F159" s="139"/>
      <c r="G159" s="139"/>
      <c r="H159" s="139"/>
    </row>
    <row r="160" spans="1:9" x14ac:dyDescent="0.2">
      <c r="E160" s="139"/>
      <c r="F160" s="139"/>
      <c r="G160" s="139"/>
      <c r="H160" s="139"/>
    </row>
    <row r="161" spans="5:8" x14ac:dyDescent="0.2">
      <c r="E161" s="139"/>
      <c r="F161" s="139"/>
      <c r="G161" s="139"/>
      <c r="H161" s="139"/>
    </row>
  </sheetData>
  <mergeCells count="3">
    <mergeCell ref="E4:I4"/>
    <mergeCell ref="E5:I5"/>
    <mergeCell ref="E3:I3"/>
  </mergeCells>
  <phoneticPr fontId="0" type="noConversion"/>
  <printOptions horizontalCentered="1"/>
  <pageMargins left="0.18" right="0" top="0.73" bottom="0.5" header="0.56999999999999995" footer="0.25"/>
  <pageSetup scale="64" fitToHeight="2" orientation="portrait" r:id="rId1"/>
  <headerFooter alignWithMargins="0">
    <oddHeader>&amp;C&amp;"Book Antiqua,Bold"Form 6F</oddHeader>
    <oddFooter>&amp;R Page &amp;P of &amp;N</oddFooter>
  </headerFooter>
  <rowBreaks count="1" manualBreakCount="1">
    <brk id="7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C588-562D-4765-8DC1-9C3919D20340}">
  <sheetPr>
    <tabColor theme="3" tint="0.59999389629810485"/>
    <pageSetUpPr fitToPage="1"/>
  </sheetPr>
  <dimension ref="A1:K56"/>
  <sheetViews>
    <sheetView zoomScaleNormal="100" workbookViewId="0">
      <selection activeCell="A11" sqref="A11"/>
    </sheetView>
  </sheetViews>
  <sheetFormatPr defaultColWidth="23.140625" defaultRowHeight="12.75" x14ac:dyDescent="0.2"/>
  <cols>
    <col min="1" max="1" width="32.28515625" style="370" customWidth="1"/>
    <col min="2" max="2" width="3.5703125" style="370" customWidth="1"/>
    <col min="3" max="4" width="17.140625" style="370" customWidth="1"/>
    <col min="5" max="11" width="20.7109375" style="370" customWidth="1"/>
    <col min="12" max="16384" width="23.140625" style="370"/>
  </cols>
  <sheetData>
    <row r="1" spans="1:11" ht="15.75" x14ac:dyDescent="0.25">
      <c r="A1" s="368" t="s">
        <v>556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x14ac:dyDescent="0.2">
      <c r="A2" s="371"/>
    </row>
    <row r="3" spans="1:11" ht="16.5" thickBot="1" x14ac:dyDescent="0.3">
      <c r="A3" s="372"/>
    </row>
    <row r="4" spans="1:11" ht="12.75" customHeight="1" x14ac:dyDescent="0.2">
      <c r="A4" s="602" t="s">
        <v>535</v>
      </c>
      <c r="B4" s="603"/>
      <c r="C4" s="603"/>
      <c r="D4" s="603"/>
      <c r="E4" s="603"/>
      <c r="F4" s="604"/>
    </row>
    <row r="5" spans="1:11" ht="9" customHeight="1" thickBot="1" x14ac:dyDescent="0.25">
      <c r="A5" s="605"/>
      <c r="B5" s="606"/>
      <c r="C5" s="606"/>
      <c r="D5" s="606"/>
      <c r="E5" s="606"/>
      <c r="F5" s="607"/>
    </row>
    <row r="6" spans="1:11" ht="13.5" customHeight="1" thickBot="1" x14ac:dyDescent="0.25">
      <c r="A6" s="371"/>
    </row>
    <row r="7" spans="1:11" ht="15.6" customHeight="1" thickBot="1" x14ac:dyDescent="0.25">
      <c r="A7" s="599" t="s">
        <v>528</v>
      </c>
      <c r="B7" s="600"/>
      <c r="C7" s="600"/>
      <c r="D7" s="600"/>
      <c r="E7" s="600"/>
      <c r="F7" s="600"/>
      <c r="G7" s="600"/>
      <c r="H7" s="600"/>
      <c r="I7" s="600"/>
      <c r="J7" s="600"/>
      <c r="K7" s="601"/>
    </row>
    <row r="8" spans="1:11" ht="15" customHeight="1" thickBot="1" x14ac:dyDescent="0.25">
      <c r="A8" s="371"/>
    </row>
    <row r="9" spans="1:11" ht="15.75" customHeight="1" x14ac:dyDescent="0.2">
      <c r="A9" s="612" t="s">
        <v>265</v>
      </c>
      <c r="B9" s="613"/>
      <c r="C9" s="613"/>
      <c r="D9" s="373"/>
      <c r="E9" s="374"/>
      <c r="F9" s="374"/>
      <c r="G9" s="374"/>
      <c r="H9" s="374"/>
      <c r="I9" s="374"/>
      <c r="J9" s="374"/>
      <c r="K9" s="374"/>
    </row>
    <row r="10" spans="1:11" x14ac:dyDescent="0.2">
      <c r="A10" s="608" t="str">
        <f>'2 Op_Statistics'!B7</f>
        <v>REPORT FOR 12-MONTH PERIOD ENDING FEB. 29, 2028</v>
      </c>
      <c r="B10" s="609"/>
      <c r="C10" s="609"/>
      <c r="D10" s="447" t="s">
        <v>551</v>
      </c>
      <c r="E10" s="447" t="s">
        <v>552</v>
      </c>
      <c r="F10" s="447" t="s">
        <v>529</v>
      </c>
      <c r="G10" s="447" t="s">
        <v>530</v>
      </c>
      <c r="H10" s="447" t="s">
        <v>531</v>
      </c>
      <c r="I10" s="447" t="s">
        <v>532</v>
      </c>
      <c r="J10" s="447" t="s">
        <v>533</v>
      </c>
      <c r="K10" s="447" t="s">
        <v>534</v>
      </c>
    </row>
    <row r="11" spans="1:11" ht="13.5" thickBot="1" x14ac:dyDescent="0.25">
      <c r="A11" s="376" t="s">
        <v>420</v>
      </c>
      <c r="B11" s="377"/>
      <c r="C11" s="378" t="s">
        <v>421</v>
      </c>
      <c r="D11" s="598" t="s">
        <v>526</v>
      </c>
      <c r="E11" s="598"/>
      <c r="F11" s="598"/>
      <c r="G11" s="598"/>
      <c r="H11" s="598"/>
      <c r="I11" s="598"/>
      <c r="J11" s="598"/>
      <c r="K11" s="598"/>
    </row>
    <row r="12" spans="1:11" x14ac:dyDescent="0.2">
      <c r="A12" s="371"/>
      <c r="C12" s="379"/>
      <c r="D12" s="379"/>
      <c r="E12" s="380"/>
      <c r="F12" s="380"/>
      <c r="G12" s="380"/>
      <c r="H12" s="380"/>
      <c r="I12" s="380"/>
      <c r="J12" s="380"/>
      <c r="K12" s="380"/>
    </row>
    <row r="13" spans="1:11" x14ac:dyDescent="0.2">
      <c r="A13" s="371" t="s">
        <v>422</v>
      </c>
      <c r="C13" s="379"/>
      <c r="D13" s="379"/>
      <c r="E13" s="380"/>
      <c r="F13" s="380"/>
      <c r="G13" s="380"/>
      <c r="H13" s="380"/>
      <c r="I13" s="380"/>
      <c r="J13" s="380"/>
      <c r="K13" s="380"/>
    </row>
    <row r="14" spans="1:11" x14ac:dyDescent="0.2">
      <c r="A14" s="381" t="s">
        <v>423</v>
      </c>
      <c r="B14" s="382"/>
      <c r="C14" s="383" t="s">
        <v>424</v>
      </c>
      <c r="D14" s="385"/>
      <c r="E14" s="385"/>
      <c r="F14" s="385"/>
      <c r="G14" s="385"/>
      <c r="H14" s="385"/>
      <c r="I14" s="385"/>
      <c r="J14" s="385"/>
      <c r="K14" s="385"/>
    </row>
    <row r="15" spans="1:11" ht="16.5" customHeight="1" x14ac:dyDescent="0.2">
      <c r="A15" s="386" t="s">
        <v>425</v>
      </c>
      <c r="B15" s="387"/>
      <c r="C15" s="383" t="s">
        <v>424</v>
      </c>
      <c r="D15" s="385"/>
      <c r="E15" s="385"/>
      <c r="F15" s="385"/>
      <c r="G15" s="385"/>
      <c r="H15" s="385"/>
      <c r="I15" s="385"/>
      <c r="J15" s="385"/>
      <c r="K15" s="385"/>
    </row>
    <row r="16" spans="1:11" ht="16.5" customHeight="1" x14ac:dyDescent="0.2">
      <c r="A16" s="386" t="s">
        <v>426</v>
      </c>
      <c r="B16" s="387"/>
      <c r="C16" s="383" t="s">
        <v>424</v>
      </c>
      <c r="D16" s="385"/>
      <c r="E16" s="385"/>
      <c r="F16" s="385"/>
      <c r="G16" s="385"/>
      <c r="H16" s="385"/>
      <c r="I16" s="385"/>
      <c r="J16" s="385"/>
      <c r="K16" s="385"/>
    </row>
    <row r="17" spans="1:11" ht="16.5" customHeight="1" x14ac:dyDescent="0.2">
      <c r="A17" s="386" t="s">
        <v>427</v>
      </c>
      <c r="B17" s="387"/>
      <c r="C17" s="383" t="s">
        <v>424</v>
      </c>
      <c r="D17" s="385"/>
      <c r="E17" s="385"/>
      <c r="F17" s="385"/>
      <c r="G17" s="385"/>
      <c r="H17" s="385"/>
      <c r="I17" s="385"/>
      <c r="J17" s="385"/>
      <c r="K17" s="385"/>
    </row>
    <row r="18" spans="1:11" ht="16.5" customHeight="1" x14ac:dyDescent="0.2">
      <c r="A18" s="386"/>
      <c r="B18" s="387"/>
      <c r="C18" s="383"/>
      <c r="D18" s="388"/>
      <c r="E18" s="388"/>
      <c r="F18" s="388"/>
      <c r="G18" s="388"/>
      <c r="H18" s="388"/>
      <c r="I18" s="388"/>
      <c r="J18" s="388"/>
      <c r="K18" s="388"/>
    </row>
    <row r="19" spans="1:11" ht="16.5" customHeight="1" x14ac:dyDescent="0.2">
      <c r="A19" s="386" t="s">
        <v>428</v>
      </c>
      <c r="B19" s="387"/>
      <c r="C19" s="383"/>
      <c r="D19" s="388"/>
      <c r="E19" s="388"/>
      <c r="F19" s="388"/>
      <c r="G19" s="388"/>
      <c r="H19" s="388"/>
      <c r="I19" s="388"/>
      <c r="J19" s="388"/>
      <c r="K19" s="388"/>
    </row>
    <row r="20" spans="1:11" ht="16.5" customHeight="1" x14ac:dyDescent="0.2">
      <c r="A20" s="381" t="s">
        <v>423</v>
      </c>
      <c r="B20" s="382"/>
      <c r="C20" s="383" t="s">
        <v>424</v>
      </c>
      <c r="D20" s="385"/>
      <c r="E20" s="385"/>
      <c r="F20" s="385"/>
      <c r="G20" s="385"/>
      <c r="H20" s="385"/>
      <c r="I20" s="385"/>
      <c r="J20" s="385"/>
      <c r="K20" s="385"/>
    </row>
    <row r="21" spans="1:11" ht="16.5" customHeight="1" x14ac:dyDescent="0.2">
      <c r="A21" s="386" t="s">
        <v>425</v>
      </c>
      <c r="B21" s="387"/>
      <c r="C21" s="383" t="s">
        <v>424</v>
      </c>
      <c r="D21" s="385"/>
      <c r="E21" s="385"/>
      <c r="F21" s="385"/>
      <c r="G21" s="385"/>
      <c r="H21" s="385"/>
      <c r="I21" s="385"/>
      <c r="J21" s="385"/>
      <c r="K21" s="385"/>
    </row>
    <row r="22" spans="1:11" ht="16.5" customHeight="1" x14ac:dyDescent="0.2">
      <c r="A22" s="386" t="s">
        <v>426</v>
      </c>
      <c r="B22" s="387"/>
      <c r="C22" s="383" t="s">
        <v>424</v>
      </c>
      <c r="D22" s="385"/>
      <c r="E22" s="385"/>
      <c r="F22" s="385"/>
      <c r="G22" s="385"/>
      <c r="H22" s="385"/>
      <c r="I22" s="385"/>
      <c r="J22" s="385"/>
      <c r="K22" s="385"/>
    </row>
    <row r="23" spans="1:11" ht="16.5" customHeight="1" x14ac:dyDescent="0.2">
      <c r="A23" s="386" t="s">
        <v>427</v>
      </c>
      <c r="B23" s="387"/>
      <c r="C23" s="383" t="s">
        <v>424</v>
      </c>
      <c r="D23" s="385"/>
      <c r="E23" s="385"/>
      <c r="F23" s="385"/>
      <c r="G23" s="385"/>
      <c r="H23" s="385"/>
      <c r="I23" s="385"/>
      <c r="J23" s="385"/>
      <c r="K23" s="385"/>
    </row>
    <row r="25" spans="1:11" x14ac:dyDescent="0.2">
      <c r="A25" s="389" t="s">
        <v>429</v>
      </c>
      <c r="B25" s="387"/>
      <c r="C25" s="387" t="s">
        <v>424</v>
      </c>
      <c r="D25" s="390"/>
      <c r="E25" s="390"/>
      <c r="F25" s="390"/>
      <c r="G25" s="390"/>
      <c r="H25" s="390"/>
      <c r="I25" s="390"/>
      <c r="J25" s="390"/>
      <c r="K25" s="390"/>
    </row>
    <row r="26" spans="1:11" ht="13.5" thickBot="1" x14ac:dyDescent="0.25">
      <c r="A26" s="389"/>
      <c r="B26" s="387"/>
      <c r="C26" s="387"/>
      <c r="D26" s="411"/>
      <c r="E26" s="411"/>
      <c r="F26" s="411"/>
      <c r="G26" s="411"/>
      <c r="H26" s="411"/>
      <c r="I26" s="411"/>
      <c r="J26" s="411"/>
      <c r="K26" s="411"/>
    </row>
    <row r="27" spans="1:11" ht="16.5" thickBot="1" x14ac:dyDescent="0.25">
      <c r="A27" s="391" t="s">
        <v>527</v>
      </c>
      <c r="B27" s="392"/>
      <c r="C27" s="393"/>
      <c r="D27" s="394"/>
      <c r="E27" s="394"/>
      <c r="F27" s="394"/>
      <c r="G27" s="394"/>
      <c r="H27" s="394"/>
      <c r="I27" s="394"/>
      <c r="J27" s="394"/>
      <c r="K27" s="394"/>
    </row>
    <row r="28" spans="1:11" ht="15.75" customHeight="1" x14ac:dyDescent="0.2">
      <c r="A28" s="612" t="s">
        <v>430</v>
      </c>
      <c r="B28" s="613"/>
      <c r="C28" s="613"/>
      <c r="D28" s="447" t="str">
        <f>D10</f>
        <v>County (Pleasanton)</v>
      </c>
      <c r="E28" s="447" t="str">
        <f>E10</f>
        <v>County (Tassajara)</v>
      </c>
      <c r="F28" s="447" t="s">
        <v>529</v>
      </c>
      <c r="G28" s="447" t="str">
        <f>G10</f>
        <v>Danville</v>
      </c>
      <c r="H28" s="447" t="str">
        <f>H10</f>
        <v>Lafayette</v>
      </c>
      <c r="I28" s="447" t="str">
        <f>I10</f>
        <v>Moraga</v>
      </c>
      <c r="J28" s="447" t="str">
        <f>J10</f>
        <v>Orinda</v>
      </c>
      <c r="K28" s="447" t="str">
        <f>K10</f>
        <v>Walnut Creek</v>
      </c>
    </row>
    <row r="29" spans="1:11" ht="15.75" customHeight="1" x14ac:dyDescent="0.2">
      <c r="A29" s="608" t="str">
        <f>A10</f>
        <v>REPORT FOR 12-MONTH PERIOD ENDING FEB. 29, 2028</v>
      </c>
      <c r="B29" s="609"/>
      <c r="C29" s="609"/>
      <c r="D29" s="447"/>
      <c r="E29" s="447"/>
      <c r="F29" s="447"/>
      <c r="G29" s="447"/>
      <c r="H29" s="447"/>
      <c r="I29" s="447"/>
      <c r="J29" s="447"/>
      <c r="K29" s="447"/>
    </row>
    <row r="30" spans="1:11" ht="13.5" thickBot="1" x14ac:dyDescent="0.25">
      <c r="A30" s="376" t="s">
        <v>431</v>
      </c>
      <c r="B30" s="377"/>
      <c r="C30" s="378" t="s">
        <v>432</v>
      </c>
      <c r="D30" s="598" t="s">
        <v>565</v>
      </c>
      <c r="E30" s="598"/>
      <c r="F30" s="598"/>
      <c r="G30" s="598"/>
      <c r="H30" s="598"/>
      <c r="I30" s="598"/>
      <c r="J30" s="598"/>
      <c r="K30" s="598"/>
    </row>
    <row r="31" spans="1:11" x14ac:dyDescent="0.2">
      <c r="A31" s="405"/>
      <c r="C31" s="380"/>
      <c r="D31" s="380"/>
      <c r="E31" s="380"/>
      <c r="F31" s="380"/>
      <c r="G31" s="380"/>
      <c r="H31" s="380"/>
      <c r="I31" s="380"/>
      <c r="J31" s="380"/>
      <c r="K31" s="380"/>
    </row>
    <row r="32" spans="1:11" ht="14.25" customHeight="1" x14ac:dyDescent="0.2">
      <c r="A32" s="610" t="s">
        <v>433</v>
      </c>
      <c r="C32" s="383" t="s">
        <v>426</v>
      </c>
      <c r="D32" s="385"/>
      <c r="E32" s="385"/>
      <c r="F32" s="385"/>
      <c r="G32" s="385"/>
      <c r="H32" s="385"/>
      <c r="I32" s="385"/>
      <c r="J32" s="385"/>
      <c r="K32" s="385"/>
    </row>
    <row r="33" spans="1:11" ht="14.25" customHeight="1" x14ac:dyDescent="0.2">
      <c r="A33" s="610"/>
      <c r="C33" s="383" t="s">
        <v>427</v>
      </c>
      <c r="D33" s="385"/>
      <c r="E33" s="385"/>
      <c r="F33" s="385"/>
      <c r="G33" s="385"/>
      <c r="H33" s="385"/>
      <c r="I33" s="385"/>
      <c r="J33" s="385"/>
      <c r="K33" s="385"/>
    </row>
    <row r="34" spans="1:11" ht="14.25" customHeight="1" x14ac:dyDescent="0.35">
      <c r="A34" s="395"/>
      <c r="C34" s="380"/>
      <c r="D34" s="396"/>
      <c r="E34" s="396"/>
      <c r="F34" s="396"/>
      <c r="G34" s="396"/>
      <c r="H34" s="396"/>
      <c r="I34" s="396"/>
      <c r="J34" s="396"/>
      <c r="K34" s="396"/>
    </row>
    <row r="35" spans="1:11" ht="14.25" customHeight="1" x14ac:dyDescent="0.2">
      <c r="A35" s="611" t="s">
        <v>434</v>
      </c>
      <c r="C35" s="383" t="s">
        <v>426</v>
      </c>
      <c r="D35" s="385"/>
      <c r="E35" s="385"/>
      <c r="F35" s="385"/>
      <c r="G35" s="385"/>
      <c r="H35" s="385"/>
      <c r="I35" s="385"/>
      <c r="J35" s="385"/>
      <c r="K35" s="385"/>
    </row>
    <row r="36" spans="1:11" ht="14.25" customHeight="1" x14ac:dyDescent="0.2">
      <c r="A36" s="611"/>
      <c r="C36" s="383" t="s">
        <v>427</v>
      </c>
      <c r="D36" s="385"/>
      <c r="E36" s="385"/>
      <c r="F36" s="385"/>
      <c r="G36" s="385"/>
      <c r="H36" s="385"/>
      <c r="I36" s="385"/>
      <c r="J36" s="385"/>
      <c r="K36" s="385"/>
    </row>
    <row r="37" spans="1:11" ht="14.25" customHeight="1" x14ac:dyDescent="0.35">
      <c r="A37" s="397"/>
      <c r="C37" s="380"/>
      <c r="D37" s="396"/>
      <c r="E37" s="396"/>
      <c r="F37" s="396"/>
      <c r="G37" s="396"/>
      <c r="H37" s="396"/>
      <c r="I37" s="396"/>
      <c r="J37" s="396"/>
      <c r="K37" s="396"/>
    </row>
    <row r="38" spans="1:11" ht="14.25" customHeight="1" x14ac:dyDescent="0.2">
      <c r="A38" s="442" t="s">
        <v>429</v>
      </c>
      <c r="C38" s="380"/>
      <c r="D38" s="385"/>
      <c r="E38" s="385"/>
      <c r="F38" s="385"/>
      <c r="G38" s="385"/>
      <c r="H38" s="385"/>
      <c r="I38" s="385"/>
      <c r="J38" s="385"/>
      <c r="K38" s="385"/>
    </row>
    <row r="39" spans="1:11" ht="14.25" customHeight="1" x14ac:dyDescent="0.2">
      <c r="A39" s="442"/>
      <c r="C39" s="380"/>
      <c r="D39" s="380"/>
      <c r="E39" s="380"/>
      <c r="F39" s="380"/>
      <c r="G39" s="380"/>
      <c r="H39" s="380"/>
      <c r="I39" s="380"/>
      <c r="J39" s="380"/>
      <c r="K39" s="380"/>
    </row>
    <row r="40" spans="1:11" ht="14.25" customHeight="1" x14ac:dyDescent="0.2">
      <c r="A40" s="442" t="s">
        <v>548</v>
      </c>
      <c r="C40" s="380"/>
      <c r="D40" s="385"/>
      <c r="E40" s="385"/>
      <c r="F40" s="385"/>
      <c r="G40" s="385"/>
      <c r="H40" s="385"/>
      <c r="I40" s="385"/>
      <c r="J40" s="385"/>
      <c r="K40" s="385"/>
    </row>
    <row r="41" spans="1:11" ht="14.25" customHeight="1" x14ac:dyDescent="0.35">
      <c r="A41" s="397"/>
      <c r="C41" s="380"/>
      <c r="D41" s="396"/>
      <c r="E41" s="396"/>
      <c r="F41" s="396"/>
      <c r="G41" s="396"/>
      <c r="H41" s="396"/>
      <c r="I41" s="396"/>
      <c r="J41" s="396"/>
      <c r="K41" s="396"/>
    </row>
    <row r="42" spans="1:11" ht="38.25" x14ac:dyDescent="0.2">
      <c r="A42" s="398" t="s">
        <v>435</v>
      </c>
      <c r="C42" s="383" t="s">
        <v>436</v>
      </c>
      <c r="D42" s="385"/>
      <c r="E42" s="385"/>
      <c r="F42" s="385"/>
      <c r="G42" s="385"/>
      <c r="H42" s="385"/>
      <c r="I42" s="385"/>
      <c r="J42" s="385"/>
      <c r="K42" s="385"/>
    </row>
    <row r="43" spans="1:11" x14ac:dyDescent="0.2">
      <c r="A43" s="398"/>
      <c r="C43" s="380"/>
    </row>
    <row r="44" spans="1:11" ht="25.5" x14ac:dyDescent="0.2">
      <c r="A44" s="389" t="s">
        <v>437</v>
      </c>
      <c r="B44" s="399"/>
      <c r="C44" s="383" t="s">
        <v>436</v>
      </c>
      <c r="D44" s="385"/>
      <c r="E44" s="385"/>
      <c r="F44" s="385"/>
      <c r="G44" s="385"/>
      <c r="H44" s="385"/>
      <c r="I44" s="385"/>
      <c r="J44" s="385"/>
      <c r="K44" s="385"/>
    </row>
    <row r="45" spans="1:11" x14ac:dyDescent="0.2">
      <c r="A45" s="389"/>
      <c r="B45" s="399"/>
      <c r="C45" s="383"/>
    </row>
    <row r="46" spans="1:11" ht="25.5" x14ac:dyDescent="0.2">
      <c r="A46" s="389" t="s">
        <v>438</v>
      </c>
      <c r="B46" s="399"/>
      <c r="C46" s="383" t="s">
        <v>439</v>
      </c>
      <c r="D46" s="385"/>
      <c r="E46" s="385"/>
      <c r="F46" s="385"/>
      <c r="G46" s="385"/>
      <c r="H46" s="385"/>
      <c r="I46" s="385"/>
      <c r="J46" s="385"/>
      <c r="K46" s="385"/>
    </row>
    <row r="47" spans="1:11" x14ac:dyDescent="0.2">
      <c r="A47" s="389"/>
      <c r="B47" s="399"/>
      <c r="C47" s="383"/>
    </row>
    <row r="48" spans="1:11" x14ac:dyDescent="0.2">
      <c r="A48" s="389" t="s">
        <v>440</v>
      </c>
      <c r="B48" s="399"/>
      <c r="C48" s="383" t="s">
        <v>439</v>
      </c>
      <c r="D48" s="385"/>
      <c r="E48" s="385"/>
      <c r="F48" s="385"/>
      <c r="G48" s="385"/>
      <c r="H48" s="385"/>
      <c r="I48" s="385"/>
      <c r="J48" s="385"/>
      <c r="K48" s="385"/>
    </row>
    <row r="49" spans="1:11" x14ac:dyDescent="0.2">
      <c r="A49" s="386"/>
      <c r="B49" s="399"/>
      <c r="C49" s="387"/>
    </row>
    <row r="50" spans="1:11" ht="38.25" x14ac:dyDescent="0.2">
      <c r="A50" s="389" t="s">
        <v>441</v>
      </c>
      <c r="B50" s="399"/>
      <c r="C50" s="383" t="s">
        <v>439</v>
      </c>
      <c r="D50" s="385"/>
      <c r="E50" s="385"/>
      <c r="F50" s="385"/>
      <c r="G50" s="385"/>
      <c r="H50" s="385"/>
      <c r="I50" s="385"/>
      <c r="J50" s="385"/>
      <c r="K50" s="385"/>
    </row>
    <row r="51" spans="1:11" ht="15" x14ac:dyDescent="0.35">
      <c r="A51" s="397"/>
      <c r="C51" s="380"/>
    </row>
    <row r="52" spans="1:11" x14ac:dyDescent="0.2">
      <c r="A52" s="389" t="s">
        <v>442</v>
      </c>
      <c r="C52" s="383" t="s">
        <v>443</v>
      </c>
      <c r="D52" s="385"/>
      <c r="E52" s="385"/>
      <c r="F52" s="385"/>
      <c r="G52" s="385"/>
      <c r="H52" s="385"/>
      <c r="I52" s="385"/>
      <c r="J52" s="385"/>
      <c r="K52" s="385"/>
    </row>
    <row r="53" spans="1:11" x14ac:dyDescent="0.2">
      <c r="A53" s="389"/>
      <c r="C53" s="383"/>
    </row>
    <row r="54" spans="1:11" ht="25.5" x14ac:dyDescent="0.2">
      <c r="A54" s="398" t="s">
        <v>550</v>
      </c>
      <c r="B54" s="401"/>
      <c r="C54" s="402" t="s">
        <v>553</v>
      </c>
      <c r="D54" s="385"/>
      <c r="E54" s="385"/>
      <c r="F54" s="385"/>
      <c r="G54" s="385"/>
      <c r="H54" s="385"/>
      <c r="I54" s="385"/>
      <c r="J54" s="385"/>
      <c r="K54" s="385"/>
    </row>
    <row r="55" spans="1:11" x14ac:dyDescent="0.2">
      <c r="A55" s="398"/>
      <c r="B55" s="401"/>
      <c r="C55" s="402"/>
    </row>
    <row r="56" spans="1:11" ht="38.25" x14ac:dyDescent="0.2">
      <c r="A56" s="398" t="s">
        <v>549</v>
      </c>
      <c r="B56" s="403"/>
      <c r="C56" s="402" t="s">
        <v>553</v>
      </c>
      <c r="D56" s="385"/>
      <c r="E56" s="385"/>
      <c r="F56" s="385"/>
      <c r="G56" s="385"/>
      <c r="H56" s="385"/>
      <c r="I56" s="385"/>
      <c r="J56" s="385"/>
      <c r="K56" s="385"/>
    </row>
  </sheetData>
  <mergeCells count="10">
    <mergeCell ref="A32:A33"/>
    <mergeCell ref="A35:A36"/>
    <mergeCell ref="A9:C9"/>
    <mergeCell ref="A10:C10"/>
    <mergeCell ref="A28:C28"/>
    <mergeCell ref="D11:K11"/>
    <mergeCell ref="D30:K30"/>
    <mergeCell ref="A7:K7"/>
    <mergeCell ref="A4:F5"/>
    <mergeCell ref="A29:C29"/>
  </mergeCells>
  <printOptions horizontalCentered="1"/>
  <pageMargins left="0.42" right="0.48" top="1.1499999999999999" bottom="0.42" header="0.72" footer="0.25"/>
  <pageSetup scale="56" orientation="portrait" r:id="rId1"/>
  <headerFooter alignWithMargins="0">
    <oddHeader xml:space="preserve">&amp;C&amp;"Arial,Bold"Form 7
</oddHeader>
    <oddFooter>&amp;R&amp;8Page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2E71-9769-4C1E-9683-B1FA5ECD608B}">
  <sheetPr>
    <tabColor theme="3" tint="0.59999389629810485"/>
  </sheetPr>
  <dimension ref="A1:I123"/>
  <sheetViews>
    <sheetView zoomScaleNormal="100" workbookViewId="0">
      <selection activeCell="A108" sqref="A108"/>
    </sheetView>
  </sheetViews>
  <sheetFormatPr defaultColWidth="23.140625" defaultRowHeight="12.75" x14ac:dyDescent="0.2"/>
  <cols>
    <col min="1" max="1" width="28.28515625" style="370" customWidth="1"/>
    <col min="2" max="2" width="23.28515625" style="370" customWidth="1"/>
    <col min="3" max="3" width="17.42578125" style="370" customWidth="1"/>
    <col min="4" max="9" width="21.7109375" style="370" customWidth="1"/>
    <col min="10" max="16384" width="23.140625" style="370"/>
  </cols>
  <sheetData>
    <row r="1" spans="1:9" ht="15.75" x14ac:dyDescent="0.25">
      <c r="A1" s="368" t="s">
        <v>557</v>
      </c>
      <c r="B1" s="369"/>
      <c r="C1" s="369"/>
      <c r="D1" s="369"/>
      <c r="E1" s="369"/>
      <c r="F1" s="369"/>
      <c r="G1" s="369"/>
      <c r="H1" s="369"/>
      <c r="I1" s="369"/>
    </row>
    <row r="2" spans="1:9" x14ac:dyDescent="0.2">
      <c r="A2" s="371"/>
    </row>
    <row r="3" spans="1:9" ht="15.75" x14ac:dyDescent="0.25">
      <c r="A3" s="372"/>
    </row>
    <row r="4" spans="1:9" ht="13.5" thickBot="1" x14ac:dyDescent="0.25">
      <c r="A4" s="371"/>
    </row>
    <row r="5" spans="1:9" ht="12.75" customHeight="1" x14ac:dyDescent="0.2">
      <c r="A5" s="602" t="s">
        <v>535</v>
      </c>
      <c r="B5" s="603"/>
      <c r="C5" s="603"/>
      <c r="D5" s="603"/>
      <c r="E5" s="603"/>
      <c r="F5" s="604"/>
    </row>
    <row r="6" spans="1:9" ht="9" customHeight="1" thickBot="1" x14ac:dyDescent="0.25">
      <c r="A6" s="605"/>
      <c r="B6" s="606"/>
      <c r="C6" s="606"/>
      <c r="D6" s="606"/>
      <c r="E6" s="606"/>
      <c r="F6" s="607"/>
    </row>
    <row r="7" spans="1:9" ht="9" customHeight="1" thickBot="1" x14ac:dyDescent="0.25"/>
    <row r="8" spans="1:9" ht="16.5" thickBot="1" x14ac:dyDescent="0.25">
      <c r="A8" s="599" t="s">
        <v>537</v>
      </c>
      <c r="B8" s="600"/>
      <c r="C8" s="600"/>
      <c r="D8" s="600"/>
      <c r="E8" s="600"/>
      <c r="F8" s="600"/>
      <c r="G8" s="600"/>
      <c r="H8" s="600"/>
      <c r="I8" s="601"/>
    </row>
    <row r="9" spans="1:9" ht="12.75" customHeight="1" thickBot="1" x14ac:dyDescent="0.25">
      <c r="A9" s="440"/>
      <c r="B9" s="441"/>
      <c r="C9" s="441"/>
      <c r="D9" s="441"/>
    </row>
    <row r="10" spans="1:9" ht="15.75" customHeight="1" x14ac:dyDescent="0.2">
      <c r="A10" s="612" t="s">
        <v>265</v>
      </c>
      <c r="B10" s="613"/>
      <c r="C10" s="613"/>
      <c r="D10" s="373"/>
      <c r="E10" s="373"/>
      <c r="F10" s="373"/>
      <c r="G10" s="373"/>
      <c r="H10" s="373"/>
      <c r="I10" s="373"/>
    </row>
    <row r="11" spans="1:9" x14ac:dyDescent="0.2">
      <c r="A11" s="608" t="str">
        <f>'Form 7_Accounts Res'!A10</f>
        <v>REPORT FOR 12-MONTH PERIOD ENDING FEB. 29, 2028</v>
      </c>
      <c r="B11" s="609"/>
      <c r="C11" s="609"/>
      <c r="D11" s="447" t="s">
        <v>529</v>
      </c>
      <c r="E11" s="447" t="s">
        <v>530</v>
      </c>
      <c r="F11" s="447" t="s">
        <v>531</v>
      </c>
      <c r="G11" s="447" t="s">
        <v>532</v>
      </c>
      <c r="H11" s="447" t="s">
        <v>533</v>
      </c>
      <c r="I11" s="447" t="s">
        <v>534</v>
      </c>
    </row>
    <row r="12" spans="1:9" ht="13.5" thickBot="1" x14ac:dyDescent="0.25">
      <c r="A12" s="376" t="s">
        <v>420</v>
      </c>
      <c r="B12" s="377"/>
      <c r="C12" s="378" t="s">
        <v>421</v>
      </c>
      <c r="D12" s="598" t="s">
        <v>526</v>
      </c>
      <c r="E12" s="598"/>
      <c r="F12" s="598"/>
      <c r="G12" s="598"/>
      <c r="H12" s="598"/>
      <c r="I12" s="598"/>
    </row>
    <row r="13" spans="1:9" x14ac:dyDescent="0.2">
      <c r="A13" s="371"/>
    </row>
    <row r="14" spans="1:9" x14ac:dyDescent="0.2">
      <c r="A14" s="611" t="s">
        <v>445</v>
      </c>
      <c r="B14" s="370" t="s">
        <v>446</v>
      </c>
      <c r="C14" s="404">
        <v>1</v>
      </c>
      <c r="D14" s="390"/>
      <c r="E14" s="390"/>
      <c r="F14" s="390"/>
      <c r="G14" s="390"/>
      <c r="H14" s="390"/>
      <c r="I14" s="390"/>
    </row>
    <row r="15" spans="1:9" x14ac:dyDescent="0.2">
      <c r="A15" s="611"/>
      <c r="C15" s="404">
        <v>2</v>
      </c>
      <c r="D15" s="390"/>
      <c r="E15" s="390"/>
      <c r="F15" s="390"/>
      <c r="G15" s="390"/>
      <c r="H15" s="390"/>
      <c r="I15" s="390"/>
    </row>
    <row r="16" spans="1:9" x14ac:dyDescent="0.2">
      <c r="A16" s="611"/>
      <c r="C16" s="404">
        <v>3</v>
      </c>
      <c r="D16" s="390"/>
      <c r="E16" s="390"/>
      <c r="F16" s="390"/>
      <c r="G16" s="390"/>
      <c r="H16" s="390"/>
      <c r="I16" s="390"/>
    </row>
    <row r="17" spans="1:9" x14ac:dyDescent="0.2">
      <c r="A17" s="611"/>
      <c r="C17" s="404">
        <v>4</v>
      </c>
      <c r="D17" s="390"/>
      <c r="E17" s="390"/>
      <c r="F17" s="390"/>
      <c r="G17" s="390"/>
      <c r="H17" s="390"/>
      <c r="I17" s="390"/>
    </row>
    <row r="18" spans="1:9" x14ac:dyDescent="0.2">
      <c r="A18" s="611"/>
      <c r="C18" s="404">
        <v>5</v>
      </c>
      <c r="D18" s="390"/>
      <c r="E18" s="390"/>
      <c r="F18" s="390"/>
      <c r="G18" s="390"/>
      <c r="H18" s="390"/>
      <c r="I18" s="390"/>
    </row>
    <row r="19" spans="1:9" x14ac:dyDescent="0.2">
      <c r="A19" s="405"/>
      <c r="C19" s="379"/>
    </row>
    <row r="20" spans="1:9" x14ac:dyDescent="0.2">
      <c r="A20" s="618" t="s">
        <v>445</v>
      </c>
      <c r="B20" s="370" t="s">
        <v>447</v>
      </c>
      <c r="C20" s="404">
        <v>1</v>
      </c>
      <c r="D20" s="390"/>
      <c r="E20" s="390"/>
      <c r="F20" s="390"/>
      <c r="G20" s="390"/>
      <c r="H20" s="390"/>
      <c r="I20" s="390"/>
    </row>
    <row r="21" spans="1:9" x14ac:dyDescent="0.2">
      <c r="A21" s="618"/>
      <c r="C21" s="404">
        <v>2</v>
      </c>
      <c r="D21" s="390"/>
      <c r="E21" s="390"/>
      <c r="F21" s="390"/>
      <c r="G21" s="390"/>
      <c r="H21" s="390"/>
      <c r="I21" s="390"/>
    </row>
    <row r="22" spans="1:9" x14ac:dyDescent="0.2">
      <c r="A22" s="618"/>
      <c r="C22" s="404">
        <v>3</v>
      </c>
      <c r="D22" s="390"/>
      <c r="E22" s="390"/>
      <c r="F22" s="390"/>
      <c r="G22" s="390"/>
      <c r="H22" s="390"/>
      <c r="I22" s="390"/>
    </row>
    <row r="23" spans="1:9" x14ac:dyDescent="0.2">
      <c r="A23" s="405"/>
      <c r="C23" s="379"/>
    </row>
    <row r="24" spans="1:9" x14ac:dyDescent="0.2">
      <c r="A24" s="618" t="s">
        <v>445</v>
      </c>
      <c r="B24" s="370" t="s">
        <v>448</v>
      </c>
      <c r="C24" s="404">
        <v>1</v>
      </c>
      <c r="D24" s="390"/>
      <c r="E24" s="390"/>
      <c r="F24" s="390"/>
      <c r="G24" s="390"/>
      <c r="H24" s="390"/>
      <c r="I24" s="390"/>
    </row>
    <row r="25" spans="1:9" x14ac:dyDescent="0.2">
      <c r="A25" s="618"/>
      <c r="C25" s="404">
        <v>2</v>
      </c>
      <c r="D25" s="390"/>
      <c r="E25" s="390"/>
      <c r="F25" s="390"/>
      <c r="G25" s="390"/>
      <c r="H25" s="390"/>
      <c r="I25" s="390"/>
    </row>
    <row r="26" spans="1:9" x14ac:dyDescent="0.2">
      <c r="A26" s="618"/>
      <c r="C26" s="404">
        <v>3</v>
      </c>
      <c r="D26" s="390"/>
      <c r="E26" s="390"/>
      <c r="F26" s="390"/>
      <c r="G26" s="390"/>
      <c r="H26" s="390"/>
      <c r="I26" s="390"/>
    </row>
    <row r="27" spans="1:9" x14ac:dyDescent="0.2">
      <c r="A27" s="618"/>
      <c r="C27" s="404">
        <v>4</v>
      </c>
      <c r="D27" s="390"/>
      <c r="E27" s="390"/>
      <c r="F27" s="390"/>
      <c r="G27" s="390"/>
      <c r="H27" s="390"/>
      <c r="I27" s="390"/>
    </row>
    <row r="28" spans="1:9" x14ac:dyDescent="0.2">
      <c r="A28" s="618"/>
      <c r="C28" s="404">
        <v>5</v>
      </c>
      <c r="D28" s="390"/>
      <c r="E28" s="390"/>
      <c r="F28" s="390"/>
      <c r="G28" s="390"/>
      <c r="H28" s="390"/>
      <c r="I28" s="390"/>
    </row>
    <row r="29" spans="1:9" x14ac:dyDescent="0.2">
      <c r="A29" s="618"/>
      <c r="C29" s="404">
        <v>6</v>
      </c>
      <c r="D29" s="390"/>
      <c r="E29" s="390"/>
      <c r="F29" s="390"/>
      <c r="G29" s="390"/>
      <c r="H29" s="390"/>
      <c r="I29" s="390"/>
    </row>
    <row r="30" spans="1:9" x14ac:dyDescent="0.2">
      <c r="A30" s="405"/>
      <c r="C30" s="379"/>
    </row>
    <row r="31" spans="1:9" x14ac:dyDescent="0.2">
      <c r="A31" s="614" t="s">
        <v>449</v>
      </c>
      <c r="B31" s="408" t="s">
        <v>450</v>
      </c>
      <c r="C31" s="404">
        <v>1</v>
      </c>
      <c r="D31" s="390"/>
      <c r="E31" s="390"/>
      <c r="F31" s="390"/>
      <c r="G31" s="390"/>
      <c r="H31" s="390"/>
      <c r="I31" s="390"/>
    </row>
    <row r="32" spans="1:9" x14ac:dyDescent="0.2">
      <c r="A32" s="614"/>
      <c r="C32" s="404">
        <v>2</v>
      </c>
      <c r="D32" s="390"/>
      <c r="E32" s="390"/>
      <c r="F32" s="390"/>
      <c r="G32" s="390"/>
      <c r="H32" s="390"/>
      <c r="I32" s="390"/>
    </row>
    <row r="33" spans="1:9" x14ac:dyDescent="0.2">
      <c r="A33" s="614"/>
      <c r="C33" s="404">
        <v>3</v>
      </c>
      <c r="D33" s="390"/>
      <c r="E33" s="390"/>
      <c r="F33" s="390"/>
      <c r="G33" s="390"/>
      <c r="H33" s="390"/>
      <c r="I33" s="390"/>
    </row>
    <row r="34" spans="1:9" x14ac:dyDescent="0.2">
      <c r="A34" s="614"/>
      <c r="B34" s="408"/>
      <c r="C34" s="404">
        <v>4</v>
      </c>
      <c r="D34" s="390"/>
      <c r="E34" s="390"/>
      <c r="F34" s="390"/>
      <c r="G34" s="390"/>
      <c r="H34" s="390"/>
      <c r="I34" s="390"/>
    </row>
    <row r="35" spans="1:9" x14ac:dyDescent="0.2">
      <c r="A35" s="614"/>
      <c r="B35" s="408"/>
      <c r="C35" s="404">
        <v>5</v>
      </c>
      <c r="D35" s="390"/>
      <c r="E35" s="390"/>
      <c r="F35" s="390"/>
      <c r="G35" s="390"/>
      <c r="H35" s="390"/>
      <c r="I35" s="390"/>
    </row>
    <row r="36" spans="1:9" x14ac:dyDescent="0.2">
      <c r="A36" s="614"/>
      <c r="B36" s="408"/>
      <c r="C36" s="404">
        <v>6</v>
      </c>
      <c r="D36" s="390"/>
      <c r="E36" s="390"/>
      <c r="F36" s="390"/>
      <c r="G36" s="390"/>
      <c r="H36" s="390"/>
      <c r="I36" s="390"/>
    </row>
    <row r="37" spans="1:9" x14ac:dyDescent="0.2">
      <c r="A37" s="405"/>
      <c r="C37" s="379"/>
    </row>
    <row r="38" spans="1:9" x14ac:dyDescent="0.2">
      <c r="A38" s="614" t="s">
        <v>449</v>
      </c>
      <c r="B38" s="408" t="s">
        <v>451</v>
      </c>
      <c r="C38" s="404">
        <v>1</v>
      </c>
      <c r="D38" s="390"/>
      <c r="E38" s="390"/>
      <c r="F38" s="390"/>
      <c r="G38" s="390"/>
      <c r="H38" s="390"/>
      <c r="I38" s="390"/>
    </row>
    <row r="39" spans="1:9" x14ac:dyDescent="0.2">
      <c r="A39" s="614"/>
      <c r="C39" s="404">
        <v>2</v>
      </c>
      <c r="D39" s="390"/>
      <c r="E39" s="390"/>
      <c r="F39" s="390"/>
      <c r="G39" s="390"/>
      <c r="H39" s="390"/>
      <c r="I39" s="390"/>
    </row>
    <row r="40" spans="1:9" x14ac:dyDescent="0.2">
      <c r="A40" s="614"/>
      <c r="C40" s="404">
        <v>3</v>
      </c>
      <c r="D40" s="390"/>
      <c r="E40" s="390"/>
      <c r="F40" s="390"/>
      <c r="G40" s="390"/>
      <c r="H40" s="390"/>
      <c r="I40" s="390"/>
    </row>
    <row r="41" spans="1:9" x14ac:dyDescent="0.2">
      <c r="A41" s="614"/>
      <c r="C41" s="404">
        <v>4</v>
      </c>
      <c r="D41" s="390"/>
      <c r="E41" s="390"/>
      <c r="F41" s="390"/>
      <c r="G41" s="390"/>
      <c r="H41" s="390"/>
      <c r="I41" s="390"/>
    </row>
    <row r="42" spans="1:9" x14ac:dyDescent="0.2">
      <c r="A42" s="614"/>
      <c r="C42" s="404">
        <v>5</v>
      </c>
      <c r="D42" s="390"/>
      <c r="E42" s="390"/>
      <c r="F42" s="390"/>
      <c r="G42" s="390"/>
      <c r="H42" s="390"/>
      <c r="I42" s="390"/>
    </row>
    <row r="43" spans="1:9" x14ac:dyDescent="0.2">
      <c r="A43" s="614"/>
      <c r="C43" s="404">
        <v>6</v>
      </c>
      <c r="D43" s="390"/>
      <c r="E43" s="390"/>
      <c r="F43" s="390"/>
      <c r="G43" s="390"/>
      <c r="H43" s="390"/>
      <c r="I43" s="390"/>
    </row>
    <row r="44" spans="1:9" x14ac:dyDescent="0.2">
      <c r="A44" s="405"/>
      <c r="C44" s="379"/>
    </row>
    <row r="45" spans="1:9" x14ac:dyDescent="0.2">
      <c r="A45" s="614" t="s">
        <v>449</v>
      </c>
      <c r="B45" s="408" t="s">
        <v>452</v>
      </c>
      <c r="C45" s="404">
        <v>1</v>
      </c>
      <c r="D45" s="390"/>
      <c r="E45" s="390"/>
      <c r="F45" s="390"/>
      <c r="G45" s="390"/>
      <c r="H45" s="390"/>
      <c r="I45" s="390"/>
    </row>
    <row r="46" spans="1:9" x14ac:dyDescent="0.2">
      <c r="A46" s="614"/>
      <c r="B46" s="408"/>
      <c r="C46" s="404">
        <v>2</v>
      </c>
      <c r="D46" s="390"/>
      <c r="E46" s="390"/>
      <c r="F46" s="390"/>
      <c r="G46" s="390"/>
      <c r="H46" s="390"/>
      <c r="I46" s="390"/>
    </row>
    <row r="47" spans="1:9" x14ac:dyDescent="0.2">
      <c r="A47" s="614"/>
      <c r="B47" s="408"/>
      <c r="C47" s="404">
        <v>3</v>
      </c>
      <c r="D47" s="390"/>
      <c r="E47" s="390"/>
      <c r="F47" s="390"/>
      <c r="G47" s="390"/>
      <c r="H47" s="390"/>
      <c r="I47" s="390"/>
    </row>
    <row r="48" spans="1:9" x14ac:dyDescent="0.2">
      <c r="A48" s="614"/>
      <c r="B48" s="408"/>
      <c r="C48" s="404">
        <v>4</v>
      </c>
      <c r="D48" s="390"/>
      <c r="E48" s="390"/>
      <c r="F48" s="390"/>
      <c r="G48" s="390"/>
      <c r="H48" s="390"/>
      <c r="I48" s="390"/>
    </row>
    <row r="49" spans="1:9" x14ac:dyDescent="0.2">
      <c r="A49" s="614"/>
      <c r="B49" s="408"/>
      <c r="C49" s="404">
        <v>5</v>
      </c>
      <c r="D49" s="390"/>
      <c r="E49" s="390"/>
      <c r="F49" s="390"/>
      <c r="G49" s="390"/>
      <c r="H49" s="390"/>
      <c r="I49" s="390"/>
    </row>
    <row r="50" spans="1:9" x14ac:dyDescent="0.2">
      <c r="A50" s="614"/>
      <c r="B50" s="408"/>
      <c r="C50" s="404">
        <v>6</v>
      </c>
      <c r="D50" s="390"/>
      <c r="E50" s="390"/>
      <c r="F50" s="390"/>
      <c r="G50" s="390"/>
      <c r="H50" s="390"/>
      <c r="I50" s="390"/>
    </row>
    <row r="51" spans="1:9" x14ac:dyDescent="0.2">
      <c r="A51" s="409"/>
      <c r="B51" s="408"/>
      <c r="C51" s="404"/>
      <c r="D51" s="410"/>
      <c r="E51" s="410"/>
      <c r="F51" s="410"/>
      <c r="G51" s="410"/>
      <c r="H51" s="410"/>
      <c r="I51" s="410"/>
    </row>
    <row r="52" spans="1:9" x14ac:dyDescent="0.2">
      <c r="A52" s="614" t="s">
        <v>449</v>
      </c>
      <c r="B52" s="408" t="s">
        <v>453</v>
      </c>
      <c r="C52" s="404">
        <v>1</v>
      </c>
      <c r="D52" s="390"/>
      <c r="E52" s="390"/>
      <c r="F52" s="390"/>
      <c r="G52" s="390"/>
      <c r="H52" s="390"/>
      <c r="I52" s="390"/>
    </row>
    <row r="53" spans="1:9" x14ac:dyDescent="0.2">
      <c r="A53" s="614"/>
      <c r="B53" s="408"/>
      <c r="C53" s="404">
        <v>2</v>
      </c>
      <c r="D53" s="390"/>
      <c r="E53" s="390"/>
      <c r="F53" s="390"/>
      <c r="G53" s="390"/>
      <c r="H53" s="390"/>
      <c r="I53" s="390"/>
    </row>
    <row r="54" spans="1:9" x14ac:dyDescent="0.2">
      <c r="A54" s="614"/>
      <c r="B54" s="408"/>
      <c r="C54" s="404">
        <v>3</v>
      </c>
      <c r="D54" s="390"/>
      <c r="E54" s="390"/>
      <c r="F54" s="390"/>
      <c r="G54" s="390"/>
      <c r="H54" s="390"/>
      <c r="I54" s="390"/>
    </row>
    <row r="55" spans="1:9" x14ac:dyDescent="0.2">
      <c r="A55" s="614"/>
      <c r="B55" s="408"/>
      <c r="C55" s="404">
        <v>4</v>
      </c>
      <c r="D55" s="390"/>
      <c r="E55" s="390"/>
      <c r="F55" s="390"/>
      <c r="G55" s="390"/>
      <c r="H55" s="390"/>
      <c r="I55" s="390"/>
    </row>
    <row r="56" spans="1:9" x14ac:dyDescent="0.2">
      <c r="A56" s="614"/>
      <c r="B56" s="408"/>
      <c r="C56" s="404">
        <v>5</v>
      </c>
      <c r="D56" s="390"/>
      <c r="E56" s="390"/>
      <c r="F56" s="390"/>
      <c r="G56" s="390"/>
      <c r="H56" s="390"/>
      <c r="I56" s="390"/>
    </row>
    <row r="57" spans="1:9" x14ac:dyDescent="0.2">
      <c r="A57" s="614"/>
      <c r="B57" s="408"/>
      <c r="C57" s="410">
        <v>6</v>
      </c>
      <c r="D57" s="390"/>
      <c r="E57" s="390"/>
      <c r="F57" s="390"/>
      <c r="G57" s="390"/>
      <c r="H57" s="390"/>
      <c r="I57" s="390"/>
    </row>
    <row r="58" spans="1:9" x14ac:dyDescent="0.2">
      <c r="A58" s="409"/>
      <c r="B58" s="408"/>
      <c r="C58" s="404"/>
      <c r="D58" s="410"/>
      <c r="E58" s="410"/>
      <c r="F58" s="410"/>
      <c r="G58" s="410"/>
      <c r="H58" s="410"/>
      <c r="I58" s="410"/>
    </row>
    <row r="59" spans="1:9" x14ac:dyDescent="0.2">
      <c r="A59" s="614" t="s">
        <v>449</v>
      </c>
      <c r="B59" s="408" t="s">
        <v>454</v>
      </c>
      <c r="C59" s="404">
        <v>1</v>
      </c>
      <c r="D59" s="390"/>
      <c r="E59" s="390"/>
      <c r="F59" s="390"/>
      <c r="G59" s="390"/>
      <c r="H59" s="390"/>
      <c r="I59" s="390"/>
    </row>
    <row r="60" spans="1:9" x14ac:dyDescent="0.2">
      <c r="A60" s="614"/>
      <c r="B60" s="408"/>
      <c r="C60" s="404">
        <v>2</v>
      </c>
      <c r="D60" s="390"/>
      <c r="E60" s="390"/>
      <c r="F60" s="390"/>
      <c r="G60" s="390"/>
      <c r="H60" s="390"/>
      <c r="I60" s="390"/>
    </row>
    <row r="61" spans="1:9" x14ac:dyDescent="0.2">
      <c r="A61" s="614"/>
      <c r="B61" s="408"/>
      <c r="C61" s="404">
        <v>3</v>
      </c>
      <c r="D61" s="390"/>
      <c r="E61" s="390"/>
      <c r="F61" s="390"/>
      <c r="G61" s="390"/>
      <c r="H61" s="390"/>
      <c r="I61" s="390"/>
    </row>
    <row r="62" spans="1:9" x14ac:dyDescent="0.2">
      <c r="A62" s="614"/>
      <c r="B62" s="408"/>
      <c r="C62" s="404">
        <v>4</v>
      </c>
      <c r="D62" s="390"/>
      <c r="E62" s="390"/>
      <c r="F62" s="390"/>
      <c r="G62" s="390"/>
      <c r="H62" s="390"/>
      <c r="I62" s="390"/>
    </row>
    <row r="63" spans="1:9" x14ac:dyDescent="0.2">
      <c r="A63" s="614"/>
      <c r="B63" s="408"/>
      <c r="C63" s="404">
        <v>5</v>
      </c>
      <c r="D63" s="390"/>
      <c r="E63" s="390"/>
      <c r="F63" s="390"/>
      <c r="G63" s="390"/>
      <c r="H63" s="390"/>
      <c r="I63" s="390"/>
    </row>
    <row r="64" spans="1:9" x14ac:dyDescent="0.2">
      <c r="A64" s="614"/>
      <c r="B64" s="408"/>
      <c r="C64" s="404">
        <v>6</v>
      </c>
      <c r="D64" s="390"/>
      <c r="E64" s="390"/>
      <c r="F64" s="390"/>
      <c r="G64" s="390"/>
      <c r="H64" s="390"/>
      <c r="I64" s="390"/>
    </row>
    <row r="65" spans="1:9" ht="11.25" customHeight="1" x14ac:dyDescent="0.2">
      <c r="A65" s="409"/>
      <c r="B65" s="399"/>
      <c r="C65" s="399"/>
      <c r="D65" s="410"/>
      <c r="E65" s="410"/>
      <c r="F65" s="410"/>
      <c r="G65" s="410"/>
      <c r="H65" s="410"/>
      <c r="I65" s="410"/>
    </row>
    <row r="66" spans="1:9" x14ac:dyDescent="0.2">
      <c r="A66" s="614" t="s">
        <v>449</v>
      </c>
      <c r="B66" s="408" t="s">
        <v>455</v>
      </c>
      <c r="C66" s="404">
        <v>1</v>
      </c>
      <c r="D66" s="390"/>
      <c r="E66" s="390"/>
      <c r="F66" s="390"/>
      <c r="G66" s="390"/>
      <c r="H66" s="390"/>
      <c r="I66" s="390"/>
    </row>
    <row r="67" spans="1:9" x14ac:dyDescent="0.2">
      <c r="A67" s="614"/>
      <c r="B67" s="408"/>
      <c r="C67" s="404">
        <v>2</v>
      </c>
      <c r="D67" s="390"/>
      <c r="E67" s="390"/>
      <c r="F67" s="390"/>
      <c r="G67" s="390"/>
      <c r="H67" s="390"/>
      <c r="I67" s="390"/>
    </row>
    <row r="68" spans="1:9" x14ac:dyDescent="0.2">
      <c r="A68" s="614"/>
      <c r="B68" s="408"/>
      <c r="C68" s="404">
        <v>3</v>
      </c>
      <c r="D68" s="390"/>
      <c r="E68" s="390"/>
      <c r="F68" s="390"/>
      <c r="G68" s="390"/>
      <c r="H68" s="390"/>
      <c r="I68" s="390"/>
    </row>
    <row r="69" spans="1:9" x14ac:dyDescent="0.2">
      <c r="A69" s="614"/>
      <c r="B69" s="408"/>
      <c r="C69" s="404">
        <v>4</v>
      </c>
      <c r="D69" s="390"/>
      <c r="E69" s="390"/>
      <c r="F69" s="390"/>
      <c r="G69" s="390"/>
      <c r="H69" s="390"/>
      <c r="I69" s="390"/>
    </row>
    <row r="70" spans="1:9" x14ac:dyDescent="0.2">
      <c r="A70" s="614"/>
      <c r="B70" s="408"/>
      <c r="C70" s="404">
        <v>5</v>
      </c>
      <c r="D70" s="390"/>
      <c r="E70" s="390"/>
      <c r="F70" s="390"/>
      <c r="G70" s="390"/>
      <c r="H70" s="390"/>
      <c r="I70" s="390"/>
    </row>
    <row r="71" spans="1:9" x14ac:dyDescent="0.2">
      <c r="A71" s="614"/>
      <c r="B71" s="408"/>
      <c r="C71" s="404">
        <v>6</v>
      </c>
      <c r="D71" s="390"/>
      <c r="E71" s="390"/>
      <c r="F71" s="390"/>
      <c r="G71" s="390"/>
      <c r="H71" s="390"/>
      <c r="I71" s="390"/>
    </row>
    <row r="72" spans="1:9" x14ac:dyDescent="0.2">
      <c r="A72" s="407"/>
      <c r="B72" s="408"/>
      <c r="C72" s="404"/>
      <c r="D72" s="411"/>
      <c r="E72" s="411"/>
      <c r="F72" s="411"/>
      <c r="G72" s="411"/>
      <c r="H72" s="411"/>
      <c r="I72" s="411"/>
    </row>
    <row r="73" spans="1:9" x14ac:dyDescent="0.2">
      <c r="A73" s="407" t="s">
        <v>449</v>
      </c>
      <c r="B73" s="408" t="s">
        <v>456</v>
      </c>
      <c r="C73" s="404">
        <v>1</v>
      </c>
      <c r="D73" s="390"/>
      <c r="E73" s="390"/>
      <c r="F73" s="390"/>
      <c r="G73" s="390"/>
      <c r="H73" s="390"/>
      <c r="I73" s="390"/>
    </row>
    <row r="74" spans="1:9" ht="16.350000000000001" customHeight="1" x14ac:dyDescent="0.2">
      <c r="A74" s="407"/>
      <c r="B74" s="408"/>
      <c r="C74" s="404"/>
      <c r="D74" s="412"/>
      <c r="E74" s="412"/>
      <c r="F74" s="412"/>
      <c r="G74" s="412"/>
      <c r="H74" s="412"/>
      <c r="I74" s="412"/>
    </row>
    <row r="75" spans="1:9" ht="16.350000000000001" customHeight="1" x14ac:dyDescent="0.2">
      <c r="A75" s="614" t="s">
        <v>536</v>
      </c>
      <c r="B75" s="408" t="s">
        <v>457</v>
      </c>
      <c r="C75" s="404" t="s">
        <v>458</v>
      </c>
      <c r="D75" s="390"/>
      <c r="E75" s="390"/>
      <c r="F75" s="390"/>
      <c r="G75" s="390"/>
      <c r="H75" s="390"/>
      <c r="I75" s="390"/>
    </row>
    <row r="76" spans="1:9" ht="16.350000000000001" customHeight="1" x14ac:dyDescent="0.2">
      <c r="A76" s="614"/>
      <c r="B76" s="408" t="s">
        <v>459</v>
      </c>
      <c r="C76" s="404" t="s">
        <v>458</v>
      </c>
      <c r="D76" s="390"/>
      <c r="E76" s="390"/>
      <c r="F76" s="390"/>
      <c r="G76" s="390"/>
      <c r="H76" s="390"/>
      <c r="I76" s="390"/>
    </row>
    <row r="77" spans="1:9" ht="16.350000000000001" customHeight="1" x14ac:dyDescent="0.2">
      <c r="A77" s="614"/>
      <c r="B77" s="408" t="s">
        <v>460</v>
      </c>
      <c r="C77" s="404" t="s">
        <v>458</v>
      </c>
      <c r="D77" s="390"/>
      <c r="E77" s="390"/>
      <c r="F77" s="390"/>
      <c r="G77" s="390"/>
      <c r="H77" s="390"/>
      <c r="I77" s="390"/>
    </row>
    <row r="78" spans="1:9" ht="16.350000000000001" customHeight="1" x14ac:dyDescent="0.2">
      <c r="A78" s="614"/>
      <c r="B78" s="408" t="s">
        <v>461</v>
      </c>
      <c r="C78" s="404" t="s">
        <v>458</v>
      </c>
      <c r="D78" s="390"/>
      <c r="E78" s="390"/>
      <c r="F78" s="390"/>
      <c r="G78" s="390"/>
      <c r="H78" s="390"/>
      <c r="I78" s="390"/>
    </row>
    <row r="79" spans="1:9" x14ac:dyDescent="0.2">
      <c r="A79" s="407"/>
      <c r="B79" s="413"/>
      <c r="C79" s="404"/>
      <c r="D79" s="412"/>
      <c r="E79" s="412"/>
      <c r="F79" s="412"/>
      <c r="G79" s="412"/>
      <c r="H79" s="412"/>
      <c r="I79" s="412"/>
    </row>
    <row r="80" spans="1:9" x14ac:dyDescent="0.2">
      <c r="A80" s="616" t="s">
        <v>462</v>
      </c>
      <c r="B80" s="414" t="s">
        <v>463</v>
      </c>
      <c r="C80" s="404" t="s">
        <v>464</v>
      </c>
      <c r="D80" s="390"/>
      <c r="E80" s="390"/>
      <c r="F80" s="390"/>
      <c r="G80" s="390"/>
      <c r="H80" s="390"/>
      <c r="I80" s="390"/>
    </row>
    <row r="81" spans="1:9" x14ac:dyDescent="0.2">
      <c r="A81" s="617"/>
      <c r="B81" s="414" t="s">
        <v>463</v>
      </c>
      <c r="C81" s="404" t="s">
        <v>465</v>
      </c>
      <c r="D81" s="390"/>
      <c r="E81" s="390"/>
      <c r="F81" s="390"/>
      <c r="G81" s="390"/>
      <c r="H81" s="390"/>
      <c r="I81" s="390"/>
    </row>
    <row r="82" spans="1:9" x14ac:dyDescent="0.2">
      <c r="A82" s="617"/>
      <c r="B82" s="414" t="s">
        <v>463</v>
      </c>
      <c r="C82" s="404" t="s">
        <v>466</v>
      </c>
      <c r="D82" s="390"/>
      <c r="E82" s="390"/>
      <c r="F82" s="390"/>
      <c r="G82" s="390"/>
      <c r="H82" s="390"/>
      <c r="I82" s="390"/>
    </row>
    <row r="83" spans="1:9" x14ac:dyDescent="0.2">
      <c r="A83" s="617"/>
      <c r="B83" s="414" t="s">
        <v>463</v>
      </c>
      <c r="C83" s="404" t="s">
        <v>467</v>
      </c>
      <c r="D83" s="390"/>
      <c r="E83" s="390"/>
      <c r="F83" s="390"/>
      <c r="G83" s="390"/>
      <c r="H83" s="390"/>
      <c r="I83" s="390"/>
    </row>
    <row r="84" spans="1:9" x14ac:dyDescent="0.2">
      <c r="A84" s="617"/>
      <c r="B84" s="414" t="s">
        <v>463</v>
      </c>
      <c r="C84" s="404" t="s">
        <v>468</v>
      </c>
      <c r="D84" s="390"/>
      <c r="E84" s="390"/>
      <c r="F84" s="390"/>
      <c r="G84" s="390"/>
      <c r="H84" s="390"/>
      <c r="I84" s="390"/>
    </row>
    <row r="85" spans="1:9" x14ac:dyDescent="0.2">
      <c r="A85" s="617"/>
      <c r="B85" s="414" t="s">
        <v>463</v>
      </c>
      <c r="C85" s="404" t="s">
        <v>469</v>
      </c>
      <c r="D85" s="390"/>
      <c r="E85" s="390"/>
      <c r="F85" s="390"/>
      <c r="G85" s="390"/>
      <c r="H85" s="390"/>
      <c r="I85" s="390"/>
    </row>
    <row r="86" spans="1:9" x14ac:dyDescent="0.2">
      <c r="A86" s="617"/>
      <c r="B86" s="414" t="s">
        <v>470</v>
      </c>
      <c r="C86" s="404" t="s">
        <v>464</v>
      </c>
      <c r="D86" s="390"/>
      <c r="E86" s="390"/>
      <c r="F86" s="390"/>
      <c r="G86" s="390"/>
      <c r="H86" s="390"/>
      <c r="I86" s="390"/>
    </row>
    <row r="87" spans="1:9" x14ac:dyDescent="0.2">
      <c r="A87" s="617"/>
      <c r="B87" s="414" t="s">
        <v>470</v>
      </c>
      <c r="C87" s="404" t="s">
        <v>465</v>
      </c>
      <c r="D87" s="390"/>
      <c r="E87" s="390"/>
      <c r="F87" s="390"/>
      <c r="G87" s="390"/>
      <c r="H87" s="390"/>
      <c r="I87" s="390"/>
    </row>
    <row r="88" spans="1:9" x14ac:dyDescent="0.2">
      <c r="A88" s="617"/>
      <c r="B88" s="414" t="s">
        <v>470</v>
      </c>
      <c r="C88" s="404" t="s">
        <v>466</v>
      </c>
      <c r="D88" s="390"/>
      <c r="E88" s="390"/>
      <c r="F88" s="390"/>
      <c r="G88" s="390"/>
      <c r="H88" s="390"/>
      <c r="I88" s="390"/>
    </row>
    <row r="89" spans="1:9" x14ac:dyDescent="0.2">
      <c r="A89" s="617"/>
      <c r="B89" s="414" t="s">
        <v>470</v>
      </c>
      <c r="C89" s="404" t="s">
        <v>467</v>
      </c>
      <c r="D89" s="390"/>
      <c r="E89" s="390"/>
      <c r="F89" s="390"/>
      <c r="G89" s="390"/>
      <c r="H89" s="390"/>
      <c r="I89" s="390"/>
    </row>
    <row r="90" spans="1:9" x14ac:dyDescent="0.2">
      <c r="A90" s="617"/>
      <c r="B90" s="414" t="s">
        <v>470</v>
      </c>
      <c r="C90" s="404" t="s">
        <v>468</v>
      </c>
      <c r="D90" s="390"/>
      <c r="E90" s="390"/>
      <c r="F90" s="390"/>
      <c r="G90" s="390"/>
      <c r="H90" s="390"/>
      <c r="I90" s="390"/>
    </row>
    <row r="91" spans="1:9" x14ac:dyDescent="0.2">
      <c r="A91" s="617"/>
      <c r="B91" s="414" t="s">
        <v>470</v>
      </c>
      <c r="C91" s="404" t="s">
        <v>469</v>
      </c>
      <c r="D91" s="390"/>
      <c r="E91" s="390"/>
      <c r="F91" s="390"/>
      <c r="G91" s="390"/>
      <c r="H91" s="390"/>
      <c r="I91" s="390"/>
    </row>
    <row r="92" spans="1:9" x14ac:dyDescent="0.2">
      <c r="A92" s="617"/>
      <c r="B92" s="414" t="s">
        <v>471</v>
      </c>
      <c r="C92" s="404" t="s">
        <v>464</v>
      </c>
      <c r="D92" s="390"/>
      <c r="E92" s="390"/>
      <c r="F92" s="390"/>
      <c r="G92" s="390"/>
      <c r="H92" s="390"/>
      <c r="I92" s="390"/>
    </row>
    <row r="93" spans="1:9" x14ac:dyDescent="0.2">
      <c r="A93" s="617"/>
      <c r="B93" s="414" t="s">
        <v>471</v>
      </c>
      <c r="C93" s="404" t="s">
        <v>465</v>
      </c>
      <c r="D93" s="390"/>
      <c r="E93" s="390"/>
      <c r="F93" s="390"/>
      <c r="G93" s="390"/>
      <c r="H93" s="390"/>
      <c r="I93" s="390"/>
    </row>
    <row r="94" spans="1:9" x14ac:dyDescent="0.2">
      <c r="A94" s="617"/>
      <c r="B94" s="414" t="s">
        <v>471</v>
      </c>
      <c r="C94" s="404" t="s">
        <v>466</v>
      </c>
      <c r="D94" s="390"/>
      <c r="E94" s="390"/>
      <c r="F94" s="390"/>
      <c r="G94" s="390"/>
      <c r="H94" s="390"/>
      <c r="I94" s="390"/>
    </row>
    <row r="95" spans="1:9" x14ac:dyDescent="0.2">
      <c r="A95" s="617"/>
      <c r="B95" s="414" t="s">
        <v>471</v>
      </c>
      <c r="C95" s="404" t="s">
        <v>467</v>
      </c>
      <c r="D95" s="390"/>
      <c r="E95" s="390"/>
      <c r="F95" s="390"/>
      <c r="G95" s="390"/>
      <c r="H95" s="390"/>
      <c r="I95" s="390"/>
    </row>
    <row r="96" spans="1:9" x14ac:dyDescent="0.2">
      <c r="A96" s="617"/>
      <c r="B96" s="414" t="s">
        <v>471</v>
      </c>
      <c r="C96" s="404" t="s">
        <v>468</v>
      </c>
      <c r="D96" s="390"/>
      <c r="E96" s="390"/>
      <c r="F96" s="390"/>
      <c r="G96" s="390"/>
      <c r="H96" s="390"/>
      <c r="I96" s="390"/>
    </row>
    <row r="97" spans="1:9" x14ac:dyDescent="0.2">
      <c r="A97" s="617"/>
      <c r="B97" s="414" t="s">
        <v>471</v>
      </c>
      <c r="C97" s="404" t="s">
        <v>469</v>
      </c>
      <c r="D97" s="390"/>
      <c r="E97" s="390"/>
      <c r="F97" s="390"/>
      <c r="G97" s="390"/>
      <c r="H97" s="390"/>
      <c r="I97" s="390"/>
    </row>
    <row r="98" spans="1:9" x14ac:dyDescent="0.2">
      <c r="A98" s="617"/>
      <c r="B98" s="414" t="s">
        <v>472</v>
      </c>
      <c r="C98" s="404" t="s">
        <v>464</v>
      </c>
      <c r="D98" s="390"/>
      <c r="E98" s="390"/>
      <c r="F98" s="390"/>
      <c r="G98" s="390"/>
      <c r="H98" s="390"/>
      <c r="I98" s="390"/>
    </row>
    <row r="99" spans="1:9" x14ac:dyDescent="0.2">
      <c r="A99" s="617"/>
      <c r="B99" s="414" t="s">
        <v>472</v>
      </c>
      <c r="C99" s="404" t="s">
        <v>465</v>
      </c>
      <c r="D99" s="390"/>
      <c r="E99" s="390"/>
      <c r="F99" s="390"/>
      <c r="G99" s="390"/>
      <c r="H99" s="390"/>
      <c r="I99" s="390"/>
    </row>
    <row r="100" spans="1:9" x14ac:dyDescent="0.2">
      <c r="A100" s="617"/>
      <c r="B100" s="414" t="s">
        <v>472</v>
      </c>
      <c r="C100" s="404" t="s">
        <v>466</v>
      </c>
      <c r="D100" s="390"/>
      <c r="E100" s="390"/>
      <c r="F100" s="390"/>
      <c r="G100" s="390"/>
      <c r="H100" s="390"/>
      <c r="I100" s="390"/>
    </row>
    <row r="101" spans="1:9" x14ac:dyDescent="0.2">
      <c r="A101" s="617"/>
      <c r="B101" s="414" t="s">
        <v>472</v>
      </c>
      <c r="C101" s="404" t="s">
        <v>467</v>
      </c>
      <c r="D101" s="390"/>
      <c r="E101" s="390"/>
      <c r="F101" s="390"/>
      <c r="G101" s="390"/>
      <c r="H101" s="390"/>
      <c r="I101" s="390"/>
    </row>
    <row r="102" spans="1:9" x14ac:dyDescent="0.2">
      <c r="A102" s="617"/>
      <c r="B102" s="414" t="s">
        <v>472</v>
      </c>
      <c r="C102" s="404" t="s">
        <v>468</v>
      </c>
      <c r="D102" s="390"/>
      <c r="E102" s="390"/>
      <c r="F102" s="390"/>
      <c r="G102" s="390"/>
      <c r="H102" s="390"/>
      <c r="I102" s="390"/>
    </row>
    <row r="103" spans="1:9" x14ac:dyDescent="0.2">
      <c r="A103" s="617"/>
      <c r="B103" s="414" t="s">
        <v>472</v>
      </c>
      <c r="C103" s="404" t="s">
        <v>469</v>
      </c>
      <c r="D103" s="390"/>
      <c r="E103" s="390"/>
      <c r="F103" s="390"/>
      <c r="G103" s="390"/>
      <c r="H103" s="390"/>
      <c r="I103" s="390"/>
    </row>
    <row r="104" spans="1:9" x14ac:dyDescent="0.2">
      <c r="A104" s="409"/>
      <c r="B104" s="414"/>
      <c r="C104" s="414"/>
      <c r="D104" s="414"/>
      <c r="E104" s="414"/>
      <c r="F104" s="414"/>
      <c r="G104" s="414"/>
      <c r="H104" s="414"/>
      <c r="I104" s="414"/>
    </row>
    <row r="105" spans="1:9" ht="16.5" thickBot="1" x14ac:dyDescent="0.3">
      <c r="A105" s="420" t="s">
        <v>555</v>
      </c>
      <c r="B105" s="421"/>
      <c r="C105" s="421"/>
      <c r="D105" s="438"/>
      <c r="E105" s="438"/>
      <c r="F105" s="438"/>
      <c r="G105" s="438"/>
      <c r="H105" s="438"/>
      <c r="I105" s="438"/>
    </row>
    <row r="106" spans="1:9" ht="15.75" customHeight="1" x14ac:dyDescent="0.2">
      <c r="A106" s="612" t="s">
        <v>430</v>
      </c>
      <c r="B106" s="613"/>
      <c r="C106" s="613"/>
      <c r="D106" s="447" t="s">
        <v>529</v>
      </c>
      <c r="E106" s="447" t="s">
        <v>530</v>
      </c>
      <c r="F106" s="447" t="s">
        <v>531</v>
      </c>
      <c r="G106" s="447" t="s">
        <v>532</v>
      </c>
      <c r="H106" s="447" t="s">
        <v>533</v>
      </c>
      <c r="I106" s="447" t="s">
        <v>534</v>
      </c>
    </row>
    <row r="107" spans="1:9" ht="15.75" customHeight="1" x14ac:dyDescent="0.2">
      <c r="A107" s="608" t="str">
        <f>A11</f>
        <v>REPORT FOR 12-MONTH PERIOD ENDING FEB. 29, 2028</v>
      </c>
      <c r="B107" s="609"/>
      <c r="C107" s="609"/>
      <c r="D107" s="375"/>
      <c r="E107" s="375"/>
      <c r="F107" s="375"/>
      <c r="G107" s="375"/>
      <c r="H107" s="375"/>
      <c r="I107" s="375"/>
    </row>
    <row r="108" spans="1:9" ht="13.5" thickBot="1" x14ac:dyDescent="0.25">
      <c r="A108" s="376" t="s">
        <v>431</v>
      </c>
      <c r="B108" s="377"/>
      <c r="C108" s="378" t="s">
        <v>432</v>
      </c>
      <c r="D108" s="598" t="s">
        <v>565</v>
      </c>
      <c r="E108" s="598"/>
      <c r="F108" s="598"/>
      <c r="G108" s="598"/>
      <c r="H108" s="598"/>
      <c r="I108" s="598"/>
    </row>
    <row r="110" spans="1:9" ht="25.5" x14ac:dyDescent="0.2">
      <c r="A110" s="615" t="s">
        <v>547</v>
      </c>
      <c r="B110" s="382" t="s">
        <v>473</v>
      </c>
      <c r="C110" s="415" t="s">
        <v>474</v>
      </c>
      <c r="D110" s="390"/>
      <c r="E110" s="390"/>
      <c r="F110" s="390"/>
      <c r="G110" s="390"/>
      <c r="H110" s="390"/>
      <c r="I110" s="390"/>
    </row>
    <row r="111" spans="1:9" ht="25.5" x14ac:dyDescent="0.2">
      <c r="A111" s="615"/>
      <c r="B111" s="382" t="s">
        <v>439</v>
      </c>
      <c r="C111" s="415" t="s">
        <v>474</v>
      </c>
      <c r="D111" s="390"/>
      <c r="E111" s="390"/>
      <c r="F111" s="390"/>
      <c r="G111" s="390"/>
      <c r="H111" s="390"/>
      <c r="I111" s="390"/>
    </row>
    <row r="112" spans="1:9" x14ac:dyDescent="0.2">
      <c r="A112" s="416"/>
      <c r="B112" s="382"/>
      <c r="C112" s="415"/>
    </row>
    <row r="113" spans="1:9" ht="25.5" x14ac:dyDescent="0.2">
      <c r="A113" s="615" t="s">
        <v>475</v>
      </c>
      <c r="B113" s="382" t="s">
        <v>476</v>
      </c>
      <c r="C113" s="415" t="s">
        <v>474</v>
      </c>
      <c r="D113" s="390"/>
      <c r="E113" s="390"/>
      <c r="F113" s="390"/>
      <c r="G113" s="390"/>
      <c r="H113" s="390"/>
      <c r="I113" s="390"/>
    </row>
    <row r="114" spans="1:9" ht="25.5" x14ac:dyDescent="0.2">
      <c r="A114" s="615"/>
      <c r="B114" s="382" t="s">
        <v>477</v>
      </c>
      <c r="C114" s="415" t="s">
        <v>474</v>
      </c>
      <c r="D114" s="390"/>
      <c r="E114" s="390"/>
      <c r="F114" s="390"/>
      <c r="G114" s="390"/>
      <c r="H114" s="390"/>
      <c r="I114" s="390"/>
    </row>
    <row r="115" spans="1:9" x14ac:dyDescent="0.2">
      <c r="A115" s="416"/>
      <c r="B115" s="382"/>
      <c r="C115" s="415"/>
    </row>
    <row r="116" spans="1:9" ht="25.5" x14ac:dyDescent="0.2">
      <c r="A116" s="416" t="s">
        <v>478</v>
      </c>
      <c r="B116" s="382" t="s">
        <v>443</v>
      </c>
      <c r="C116" s="415" t="s">
        <v>474</v>
      </c>
      <c r="D116" s="390"/>
      <c r="E116" s="390"/>
      <c r="F116" s="390"/>
      <c r="G116" s="390"/>
      <c r="H116" s="390"/>
      <c r="I116" s="390"/>
    </row>
    <row r="117" spans="1:9" x14ac:dyDescent="0.2">
      <c r="A117" s="416"/>
      <c r="B117" s="382"/>
      <c r="C117" s="415"/>
    </row>
    <row r="118" spans="1:9" ht="25.5" x14ac:dyDescent="0.2">
      <c r="A118" s="615" t="s">
        <v>479</v>
      </c>
      <c r="B118" s="382" t="s">
        <v>439</v>
      </c>
      <c r="C118" s="415" t="s">
        <v>480</v>
      </c>
      <c r="D118" s="390"/>
      <c r="E118" s="390"/>
      <c r="F118" s="390"/>
      <c r="G118" s="390"/>
      <c r="H118" s="390"/>
      <c r="I118" s="390"/>
    </row>
    <row r="119" spans="1:9" ht="25.5" x14ac:dyDescent="0.2">
      <c r="A119" s="615"/>
      <c r="B119" s="382" t="s">
        <v>473</v>
      </c>
      <c r="C119" s="415" t="s">
        <v>480</v>
      </c>
      <c r="D119" s="390"/>
      <c r="E119" s="390"/>
      <c r="F119" s="390"/>
      <c r="G119" s="390"/>
      <c r="H119" s="390"/>
      <c r="I119" s="390"/>
    </row>
    <row r="120" spans="1:9" x14ac:dyDescent="0.2">
      <c r="A120" s="416"/>
      <c r="B120" s="382"/>
      <c r="C120" s="415"/>
    </row>
    <row r="121" spans="1:9" ht="25.5" x14ac:dyDescent="0.2">
      <c r="A121" s="416" t="s">
        <v>481</v>
      </c>
      <c r="B121" s="382" t="s">
        <v>444</v>
      </c>
      <c r="C121" s="415" t="s">
        <v>474</v>
      </c>
      <c r="D121" s="390"/>
      <c r="E121" s="390"/>
      <c r="F121" s="390"/>
      <c r="G121" s="390"/>
      <c r="H121" s="390"/>
      <c r="I121" s="390"/>
    </row>
    <row r="122" spans="1:9" x14ac:dyDescent="0.2">
      <c r="A122" s="416"/>
      <c r="B122" s="382"/>
      <c r="C122" s="415"/>
    </row>
    <row r="123" spans="1:9" ht="38.25" x14ac:dyDescent="0.2">
      <c r="A123" s="416" t="s">
        <v>482</v>
      </c>
      <c r="B123" s="382" t="s">
        <v>444</v>
      </c>
      <c r="C123" s="415" t="s">
        <v>480</v>
      </c>
      <c r="D123" s="390"/>
      <c r="E123" s="390"/>
      <c r="F123" s="390"/>
      <c r="G123" s="390"/>
      <c r="H123" s="390"/>
      <c r="I123" s="390"/>
    </row>
  </sheetData>
  <mergeCells count="22">
    <mergeCell ref="D108:I108"/>
    <mergeCell ref="A8:I8"/>
    <mergeCell ref="A5:F6"/>
    <mergeCell ref="A52:A57"/>
    <mergeCell ref="A14:A18"/>
    <mergeCell ref="D12:I12"/>
    <mergeCell ref="A10:C10"/>
    <mergeCell ref="A11:C11"/>
    <mergeCell ref="A59:A64"/>
    <mergeCell ref="A66:A71"/>
    <mergeCell ref="A75:A78"/>
    <mergeCell ref="A80:A103"/>
    <mergeCell ref="A20:A22"/>
    <mergeCell ref="A24:A29"/>
    <mergeCell ref="A31:A36"/>
    <mergeCell ref="A38:A43"/>
    <mergeCell ref="A45:A50"/>
    <mergeCell ref="A110:A111"/>
    <mergeCell ref="A113:A114"/>
    <mergeCell ref="A118:A119"/>
    <mergeCell ref="A106:C106"/>
    <mergeCell ref="A107:C107"/>
  </mergeCells>
  <printOptions horizontalCentered="1"/>
  <pageMargins left="0.18" right="0" top="0.89" bottom="0.4" header="0.42" footer="0.25"/>
  <pageSetup scale="55" orientation="portrait" r:id="rId1"/>
  <headerFooter alignWithMargins="0">
    <oddHeader xml:space="preserve">&amp;C&amp;"Arial,Bold"Form 8
</oddHeader>
    <oddFooter>&amp;R&amp;8Page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5E49-8D54-4A8C-8968-A82DA2E4C045}">
  <sheetPr>
    <tabColor theme="3" tint="0.59999389629810485"/>
  </sheetPr>
  <dimension ref="A1:I388"/>
  <sheetViews>
    <sheetView topLeftCell="A5" zoomScaleNormal="100" workbookViewId="0">
      <selection activeCell="A119" sqref="A119"/>
    </sheetView>
  </sheetViews>
  <sheetFormatPr defaultColWidth="23.140625" defaultRowHeight="12.75" x14ac:dyDescent="0.2"/>
  <cols>
    <col min="1" max="1" width="23.5703125" style="370" customWidth="1"/>
    <col min="2" max="2" width="24.5703125" style="370" customWidth="1"/>
    <col min="3" max="3" width="20.7109375" style="410" bestFit="1" customWidth="1"/>
    <col min="4" max="9" width="20.7109375" style="370" customWidth="1"/>
    <col min="10" max="16384" width="23.140625" style="370"/>
  </cols>
  <sheetData>
    <row r="1" spans="1:9" ht="15.75" x14ac:dyDescent="0.25">
      <c r="A1" s="368" t="s">
        <v>558</v>
      </c>
      <c r="B1" s="369"/>
      <c r="C1" s="422"/>
      <c r="D1" s="369"/>
      <c r="E1" s="369"/>
      <c r="F1" s="369"/>
      <c r="G1" s="369"/>
      <c r="H1" s="369"/>
      <c r="I1" s="369"/>
    </row>
    <row r="2" spans="1:9" x14ac:dyDescent="0.2">
      <c r="A2" s="371"/>
    </row>
    <row r="3" spans="1:9" ht="15.75" x14ac:dyDescent="0.25">
      <c r="A3" s="372"/>
    </row>
    <row r="4" spans="1:9" ht="13.5" thickBot="1" x14ac:dyDescent="0.25">
      <c r="A4" s="371"/>
    </row>
    <row r="5" spans="1:9" ht="12.75" customHeight="1" x14ac:dyDescent="0.2">
      <c r="A5" s="602" t="s">
        <v>535</v>
      </c>
      <c r="B5" s="603"/>
      <c r="C5" s="603"/>
      <c r="D5" s="603"/>
      <c r="E5" s="603"/>
      <c r="F5" s="604"/>
    </row>
    <row r="6" spans="1:9" ht="9" customHeight="1" thickBot="1" x14ac:dyDescent="0.25">
      <c r="A6" s="605"/>
      <c r="B6" s="606"/>
      <c r="C6" s="606"/>
      <c r="D6" s="606"/>
      <c r="E6" s="606"/>
      <c r="F6" s="607"/>
    </row>
    <row r="7" spans="1:9" ht="13.5" thickBot="1" x14ac:dyDescent="0.25">
      <c r="A7" s="371"/>
    </row>
    <row r="8" spans="1:9" ht="15.6" customHeight="1" thickBot="1" x14ac:dyDescent="0.25">
      <c r="A8" s="599" t="s">
        <v>483</v>
      </c>
      <c r="B8" s="600"/>
      <c r="C8" s="600"/>
      <c r="D8" s="600"/>
      <c r="E8" s="600"/>
      <c r="F8" s="600"/>
      <c r="G8" s="600"/>
      <c r="H8" s="600"/>
      <c r="I8" s="601"/>
    </row>
    <row r="9" spans="1:9" ht="13.5" thickBot="1" x14ac:dyDescent="0.25">
      <c r="A9" s="371"/>
    </row>
    <row r="10" spans="1:9" ht="15.75" customHeight="1" x14ac:dyDescent="0.2">
      <c r="A10" s="612" t="s">
        <v>265</v>
      </c>
      <c r="B10" s="613"/>
      <c r="C10" s="613"/>
      <c r="D10" s="373"/>
      <c r="E10" s="373"/>
      <c r="F10" s="373"/>
      <c r="G10" s="373"/>
      <c r="H10" s="373"/>
      <c r="I10" s="373"/>
    </row>
    <row r="11" spans="1:9" x14ac:dyDescent="0.2">
      <c r="A11" s="608" t="str">
        <f>'Form 8_Accounts Multi Fam'!A11</f>
        <v>REPORT FOR 12-MONTH PERIOD ENDING FEB. 29, 2028</v>
      </c>
      <c r="B11" s="609"/>
      <c r="C11" s="609"/>
      <c r="D11" s="447" t="s">
        <v>529</v>
      </c>
      <c r="E11" s="447" t="s">
        <v>530</v>
      </c>
      <c r="F11" s="447" t="s">
        <v>531</v>
      </c>
      <c r="G11" s="447" t="s">
        <v>532</v>
      </c>
      <c r="H11" s="447" t="s">
        <v>533</v>
      </c>
      <c r="I11" s="447" t="s">
        <v>534</v>
      </c>
    </row>
    <row r="12" spans="1:9" ht="26.25" thickBot="1" x14ac:dyDescent="0.25">
      <c r="A12" s="376" t="s">
        <v>420</v>
      </c>
      <c r="B12" s="377"/>
      <c r="C12" s="378" t="s">
        <v>421</v>
      </c>
      <c r="D12" s="598" t="s">
        <v>526</v>
      </c>
      <c r="E12" s="598"/>
      <c r="F12" s="598"/>
      <c r="G12" s="598"/>
      <c r="H12" s="598"/>
      <c r="I12" s="598"/>
    </row>
    <row r="13" spans="1:9" ht="14.25" customHeight="1" x14ac:dyDescent="0.2">
      <c r="A13" s="439"/>
      <c r="C13" s="380"/>
      <c r="D13" s="380"/>
      <c r="E13" s="380"/>
      <c r="F13" s="380"/>
      <c r="G13" s="380"/>
      <c r="H13" s="380"/>
      <c r="I13" s="380"/>
    </row>
    <row r="14" spans="1:9" x14ac:dyDescent="0.2">
      <c r="A14" s="611" t="s">
        <v>445</v>
      </c>
      <c r="B14" s="370" t="s">
        <v>446</v>
      </c>
      <c r="C14" s="404">
        <v>1</v>
      </c>
      <c r="D14" s="390"/>
      <c r="E14" s="390"/>
      <c r="F14" s="390"/>
      <c r="G14" s="390"/>
      <c r="H14" s="390"/>
      <c r="I14" s="390"/>
    </row>
    <row r="15" spans="1:9" x14ac:dyDescent="0.2">
      <c r="A15" s="611"/>
      <c r="C15" s="404">
        <v>2</v>
      </c>
      <c r="D15" s="390"/>
      <c r="E15" s="390"/>
      <c r="F15" s="390"/>
      <c r="G15" s="390"/>
      <c r="H15" s="390"/>
      <c r="I15" s="390"/>
    </row>
    <row r="16" spans="1:9" x14ac:dyDescent="0.2">
      <c r="A16" s="611"/>
      <c r="C16" s="404">
        <v>3</v>
      </c>
      <c r="D16" s="390"/>
      <c r="E16" s="390"/>
      <c r="F16" s="390"/>
      <c r="G16" s="390"/>
      <c r="H16" s="390"/>
      <c r="I16" s="390"/>
    </row>
    <row r="17" spans="1:9" x14ac:dyDescent="0.2">
      <c r="A17" s="611"/>
      <c r="C17" s="404">
        <v>4</v>
      </c>
      <c r="D17" s="390"/>
      <c r="E17" s="390"/>
      <c r="F17" s="390"/>
      <c r="G17" s="390"/>
      <c r="H17" s="390"/>
      <c r="I17" s="390"/>
    </row>
    <row r="18" spans="1:9" x14ac:dyDescent="0.2">
      <c r="A18" s="611"/>
      <c r="C18" s="404">
        <v>5</v>
      </c>
      <c r="D18" s="390"/>
      <c r="E18" s="390"/>
      <c r="F18" s="390"/>
      <c r="G18" s="390"/>
      <c r="H18" s="390"/>
      <c r="I18" s="390"/>
    </row>
    <row r="19" spans="1:9" x14ac:dyDescent="0.2">
      <c r="A19" s="405"/>
      <c r="C19" s="379"/>
    </row>
    <row r="20" spans="1:9" x14ac:dyDescent="0.2">
      <c r="A20" s="618" t="s">
        <v>445</v>
      </c>
      <c r="B20" s="370" t="s">
        <v>447</v>
      </c>
      <c r="C20" s="404">
        <v>1</v>
      </c>
      <c r="D20" s="390"/>
      <c r="E20" s="390"/>
      <c r="F20" s="390"/>
      <c r="G20" s="390"/>
      <c r="H20" s="390"/>
      <c r="I20" s="390"/>
    </row>
    <row r="21" spans="1:9" x14ac:dyDescent="0.2">
      <c r="A21" s="618"/>
      <c r="C21" s="404">
        <v>2</v>
      </c>
      <c r="D21" s="390"/>
      <c r="E21" s="390"/>
      <c r="F21" s="390"/>
      <c r="G21" s="390"/>
      <c r="H21" s="390"/>
      <c r="I21" s="390"/>
    </row>
    <row r="22" spans="1:9" x14ac:dyDescent="0.2">
      <c r="A22" s="618"/>
      <c r="C22" s="404">
        <v>3</v>
      </c>
      <c r="D22" s="390"/>
      <c r="E22" s="390"/>
      <c r="F22" s="390"/>
      <c r="G22" s="390"/>
      <c r="H22" s="390"/>
      <c r="I22" s="390"/>
    </row>
    <row r="23" spans="1:9" x14ac:dyDescent="0.2">
      <c r="A23" s="405"/>
      <c r="C23" s="379"/>
    </row>
    <row r="24" spans="1:9" x14ac:dyDescent="0.2">
      <c r="A24" s="618" t="s">
        <v>445</v>
      </c>
      <c r="B24" s="370" t="s">
        <v>448</v>
      </c>
      <c r="C24" s="404">
        <v>1</v>
      </c>
      <c r="D24" s="390"/>
      <c r="E24" s="390"/>
      <c r="F24" s="390"/>
      <c r="G24" s="390"/>
      <c r="H24" s="390"/>
      <c r="I24" s="390"/>
    </row>
    <row r="25" spans="1:9" x14ac:dyDescent="0.2">
      <c r="A25" s="618"/>
      <c r="C25" s="404">
        <v>2</v>
      </c>
      <c r="D25" s="390"/>
      <c r="E25" s="390"/>
      <c r="F25" s="390"/>
      <c r="G25" s="390"/>
      <c r="H25" s="390"/>
      <c r="I25" s="390"/>
    </row>
    <row r="26" spans="1:9" x14ac:dyDescent="0.2">
      <c r="A26" s="618"/>
      <c r="C26" s="404">
        <v>3</v>
      </c>
      <c r="D26" s="390"/>
      <c r="E26" s="390"/>
      <c r="F26" s="390"/>
      <c r="G26" s="390"/>
      <c r="H26" s="390"/>
      <c r="I26" s="390"/>
    </row>
    <row r="27" spans="1:9" x14ac:dyDescent="0.2">
      <c r="A27" s="618"/>
      <c r="C27" s="404">
        <v>4</v>
      </c>
      <c r="D27" s="390"/>
      <c r="E27" s="390"/>
      <c r="F27" s="390"/>
      <c r="G27" s="390"/>
      <c r="H27" s="390"/>
      <c r="I27" s="390"/>
    </row>
    <row r="28" spans="1:9" x14ac:dyDescent="0.2">
      <c r="A28" s="618"/>
      <c r="C28" s="404">
        <v>5</v>
      </c>
      <c r="D28" s="390"/>
      <c r="E28" s="390"/>
      <c r="F28" s="390"/>
      <c r="G28" s="390"/>
      <c r="H28" s="390"/>
      <c r="I28" s="390"/>
    </row>
    <row r="29" spans="1:9" x14ac:dyDescent="0.2">
      <c r="A29" s="618"/>
      <c r="C29" s="404">
        <v>6</v>
      </c>
      <c r="D29" s="390"/>
      <c r="E29" s="390"/>
      <c r="F29" s="390"/>
      <c r="G29" s="390"/>
      <c r="H29" s="390"/>
      <c r="I29" s="390"/>
    </row>
    <row r="30" spans="1:9" x14ac:dyDescent="0.2">
      <c r="A30" s="405"/>
      <c r="C30" s="379"/>
    </row>
    <row r="31" spans="1:9" x14ac:dyDescent="0.2">
      <c r="A31" s="614" t="s">
        <v>449</v>
      </c>
      <c r="B31" s="408" t="s">
        <v>450</v>
      </c>
      <c r="C31" s="404">
        <v>1</v>
      </c>
      <c r="D31" s="390"/>
      <c r="E31" s="390"/>
      <c r="F31" s="390"/>
      <c r="G31" s="390"/>
      <c r="H31" s="390"/>
      <c r="I31" s="390"/>
    </row>
    <row r="32" spans="1:9" x14ac:dyDescent="0.2">
      <c r="A32" s="614"/>
      <c r="C32" s="404">
        <v>2</v>
      </c>
      <c r="D32" s="390"/>
      <c r="E32" s="390"/>
      <c r="F32" s="390"/>
      <c r="G32" s="390"/>
      <c r="H32" s="390"/>
      <c r="I32" s="390"/>
    </row>
    <row r="33" spans="1:9" x14ac:dyDescent="0.2">
      <c r="A33" s="614"/>
      <c r="C33" s="404">
        <v>3</v>
      </c>
      <c r="D33" s="390"/>
      <c r="E33" s="390"/>
      <c r="F33" s="390"/>
      <c r="G33" s="390"/>
      <c r="H33" s="390"/>
      <c r="I33" s="390"/>
    </row>
    <row r="34" spans="1:9" x14ac:dyDescent="0.2">
      <c r="A34" s="614"/>
      <c r="B34" s="408"/>
      <c r="C34" s="404">
        <v>4</v>
      </c>
      <c r="D34" s="390"/>
      <c r="E34" s="390"/>
      <c r="F34" s="390"/>
      <c r="G34" s="390"/>
      <c r="H34" s="390"/>
      <c r="I34" s="390"/>
    </row>
    <row r="35" spans="1:9" s="387" customFormat="1" x14ac:dyDescent="0.2">
      <c r="A35" s="614"/>
      <c r="B35" s="408"/>
      <c r="C35" s="404">
        <v>5</v>
      </c>
      <c r="D35" s="390"/>
      <c r="E35" s="390"/>
      <c r="F35" s="390"/>
      <c r="G35" s="390"/>
      <c r="H35" s="390"/>
      <c r="I35" s="390"/>
    </row>
    <row r="36" spans="1:9" x14ac:dyDescent="0.2">
      <c r="A36" s="614"/>
      <c r="B36" s="408"/>
      <c r="C36" s="404">
        <v>6</v>
      </c>
      <c r="D36" s="390"/>
      <c r="E36" s="390"/>
      <c r="F36" s="390"/>
      <c r="G36" s="390"/>
      <c r="H36" s="390"/>
      <c r="I36" s="390"/>
    </row>
    <row r="37" spans="1:9" x14ac:dyDescent="0.2">
      <c r="A37" s="405"/>
      <c r="C37" s="379"/>
    </row>
    <row r="38" spans="1:9" x14ac:dyDescent="0.2">
      <c r="A38" s="614" t="s">
        <v>449</v>
      </c>
      <c r="B38" s="408" t="s">
        <v>451</v>
      </c>
      <c r="C38" s="404">
        <v>1</v>
      </c>
      <c r="D38" s="390"/>
      <c r="E38" s="390"/>
      <c r="F38" s="390"/>
      <c r="G38" s="390"/>
      <c r="H38" s="390"/>
      <c r="I38" s="390"/>
    </row>
    <row r="39" spans="1:9" x14ac:dyDescent="0.2">
      <c r="A39" s="614"/>
      <c r="C39" s="404">
        <v>2</v>
      </c>
      <c r="D39" s="390"/>
      <c r="E39" s="390"/>
      <c r="F39" s="390"/>
      <c r="G39" s="390"/>
      <c r="H39" s="390"/>
      <c r="I39" s="390"/>
    </row>
    <row r="40" spans="1:9" x14ac:dyDescent="0.2">
      <c r="A40" s="614"/>
      <c r="C40" s="404">
        <v>3</v>
      </c>
      <c r="D40" s="390"/>
      <c r="E40" s="390"/>
      <c r="F40" s="390"/>
      <c r="G40" s="390"/>
      <c r="H40" s="390"/>
      <c r="I40" s="390"/>
    </row>
    <row r="41" spans="1:9" x14ac:dyDescent="0.2">
      <c r="A41" s="614"/>
      <c r="C41" s="404">
        <v>4</v>
      </c>
      <c r="D41" s="390"/>
      <c r="E41" s="390"/>
      <c r="F41" s="390"/>
      <c r="G41" s="390"/>
      <c r="H41" s="390"/>
      <c r="I41" s="390"/>
    </row>
    <row r="42" spans="1:9" x14ac:dyDescent="0.2">
      <c r="A42" s="614"/>
      <c r="C42" s="404">
        <v>5</v>
      </c>
      <c r="D42" s="390"/>
      <c r="E42" s="390"/>
      <c r="F42" s="390"/>
      <c r="G42" s="390"/>
      <c r="H42" s="390"/>
      <c r="I42" s="390"/>
    </row>
    <row r="43" spans="1:9" x14ac:dyDescent="0.2">
      <c r="A43" s="614"/>
      <c r="C43" s="404">
        <v>6</v>
      </c>
      <c r="D43" s="390"/>
      <c r="E43" s="390"/>
      <c r="F43" s="390"/>
      <c r="G43" s="390"/>
      <c r="H43" s="390"/>
      <c r="I43" s="390"/>
    </row>
    <row r="44" spans="1:9" x14ac:dyDescent="0.2">
      <c r="A44" s="405"/>
      <c r="C44" s="379"/>
    </row>
    <row r="45" spans="1:9" x14ac:dyDescent="0.2">
      <c r="A45" s="614" t="s">
        <v>449</v>
      </c>
      <c r="B45" s="408" t="s">
        <v>452</v>
      </c>
      <c r="C45" s="404">
        <v>1</v>
      </c>
      <c r="D45" s="390"/>
      <c r="E45" s="390"/>
      <c r="F45" s="390"/>
      <c r="G45" s="390"/>
      <c r="H45" s="390"/>
      <c r="I45" s="390"/>
    </row>
    <row r="46" spans="1:9" x14ac:dyDescent="0.2">
      <c r="A46" s="614"/>
      <c r="B46" s="408"/>
      <c r="C46" s="404">
        <v>2</v>
      </c>
      <c r="D46" s="390"/>
      <c r="E46" s="390"/>
      <c r="F46" s="390"/>
      <c r="G46" s="390"/>
      <c r="H46" s="390"/>
      <c r="I46" s="390"/>
    </row>
    <row r="47" spans="1:9" x14ac:dyDescent="0.2">
      <c r="A47" s="614"/>
      <c r="B47" s="408"/>
      <c r="C47" s="404">
        <v>3</v>
      </c>
      <c r="D47" s="390"/>
      <c r="E47" s="390"/>
      <c r="F47" s="390"/>
      <c r="G47" s="390"/>
      <c r="H47" s="390"/>
      <c r="I47" s="390"/>
    </row>
    <row r="48" spans="1:9" x14ac:dyDescent="0.2">
      <c r="A48" s="614"/>
      <c r="B48" s="408"/>
      <c r="C48" s="404">
        <v>4</v>
      </c>
      <c r="D48" s="390"/>
      <c r="E48" s="390"/>
      <c r="F48" s="390"/>
      <c r="G48" s="390"/>
      <c r="H48" s="390"/>
      <c r="I48" s="390"/>
    </row>
    <row r="49" spans="1:9" x14ac:dyDescent="0.2">
      <c r="A49" s="614"/>
      <c r="B49" s="408"/>
      <c r="C49" s="404">
        <v>5</v>
      </c>
      <c r="D49" s="390"/>
      <c r="E49" s="390"/>
      <c r="F49" s="390"/>
      <c r="G49" s="390"/>
      <c r="H49" s="390"/>
      <c r="I49" s="390"/>
    </row>
    <row r="50" spans="1:9" x14ac:dyDescent="0.2">
      <c r="A50" s="614"/>
      <c r="B50" s="408"/>
      <c r="C50" s="404">
        <v>6</v>
      </c>
      <c r="D50" s="390"/>
      <c r="E50" s="390"/>
      <c r="F50" s="390"/>
      <c r="G50" s="390"/>
      <c r="H50" s="390"/>
      <c r="I50" s="390"/>
    </row>
    <row r="51" spans="1:9" x14ac:dyDescent="0.2">
      <c r="A51" s="409"/>
      <c r="B51" s="408"/>
      <c r="C51" s="404"/>
      <c r="D51" s="410"/>
      <c r="E51" s="410"/>
      <c r="F51" s="410"/>
      <c r="G51" s="410"/>
      <c r="H51" s="410"/>
      <c r="I51" s="410"/>
    </row>
    <row r="52" spans="1:9" x14ac:dyDescent="0.2">
      <c r="A52" s="614" t="s">
        <v>449</v>
      </c>
      <c r="B52" s="408" t="s">
        <v>453</v>
      </c>
      <c r="C52" s="404">
        <v>1</v>
      </c>
      <c r="D52" s="390"/>
      <c r="E52" s="390"/>
      <c r="F52" s="390"/>
      <c r="G52" s="390"/>
      <c r="H52" s="390"/>
      <c r="I52" s="390"/>
    </row>
    <row r="53" spans="1:9" x14ac:dyDescent="0.2">
      <c r="A53" s="614"/>
      <c r="B53" s="408"/>
      <c r="C53" s="404">
        <v>2</v>
      </c>
      <c r="D53" s="390"/>
      <c r="E53" s="390"/>
      <c r="F53" s="390"/>
      <c r="G53" s="390"/>
      <c r="H53" s="390"/>
      <c r="I53" s="390"/>
    </row>
    <row r="54" spans="1:9" x14ac:dyDescent="0.2">
      <c r="A54" s="614"/>
      <c r="B54" s="408"/>
      <c r="C54" s="404">
        <v>3</v>
      </c>
      <c r="D54" s="390"/>
      <c r="E54" s="390"/>
      <c r="F54" s="390"/>
      <c r="G54" s="390"/>
      <c r="H54" s="390"/>
      <c r="I54" s="390"/>
    </row>
    <row r="55" spans="1:9" x14ac:dyDescent="0.2">
      <c r="A55" s="614"/>
      <c r="B55" s="408"/>
      <c r="C55" s="404">
        <v>4</v>
      </c>
      <c r="D55" s="390"/>
      <c r="E55" s="390"/>
      <c r="F55" s="390"/>
      <c r="G55" s="390"/>
      <c r="H55" s="390"/>
      <c r="I55" s="390"/>
    </row>
    <row r="56" spans="1:9" x14ac:dyDescent="0.2">
      <c r="A56" s="614"/>
      <c r="B56" s="408"/>
      <c r="C56" s="404">
        <v>5</v>
      </c>
      <c r="D56" s="390"/>
      <c r="E56" s="390"/>
      <c r="F56" s="390"/>
      <c r="G56" s="390"/>
      <c r="H56" s="390"/>
      <c r="I56" s="390"/>
    </row>
    <row r="57" spans="1:9" x14ac:dyDescent="0.2">
      <c r="A57" s="614"/>
      <c r="B57" s="408"/>
      <c r="C57" s="410">
        <v>6</v>
      </c>
      <c r="D57" s="390"/>
      <c r="E57" s="390"/>
      <c r="F57" s="390"/>
      <c r="G57" s="390"/>
      <c r="H57" s="390"/>
      <c r="I57" s="390"/>
    </row>
    <row r="58" spans="1:9" x14ac:dyDescent="0.2">
      <c r="A58" s="407"/>
      <c r="B58" s="408"/>
      <c r="D58" s="411"/>
      <c r="E58" s="411"/>
      <c r="F58" s="411"/>
      <c r="G58" s="411"/>
      <c r="H58" s="411"/>
      <c r="I58" s="411"/>
    </row>
    <row r="59" spans="1:9" x14ac:dyDescent="0.2">
      <c r="A59" s="614" t="s">
        <v>449</v>
      </c>
      <c r="B59" s="408" t="s">
        <v>567</v>
      </c>
      <c r="C59" s="410">
        <v>1</v>
      </c>
      <c r="D59" s="390"/>
      <c r="E59" s="390"/>
      <c r="F59" s="390"/>
      <c r="G59" s="390"/>
      <c r="H59" s="390"/>
      <c r="I59" s="390"/>
    </row>
    <row r="60" spans="1:9" x14ac:dyDescent="0.2">
      <c r="A60" s="614"/>
      <c r="B60" s="408"/>
      <c r="C60" s="410">
        <v>2</v>
      </c>
      <c r="D60" s="390"/>
      <c r="E60" s="390"/>
      <c r="F60" s="390"/>
      <c r="G60" s="390"/>
      <c r="H60" s="390"/>
      <c r="I60" s="390"/>
    </row>
    <row r="61" spans="1:9" x14ac:dyDescent="0.2">
      <c r="A61" s="614"/>
      <c r="B61" s="408"/>
      <c r="C61" s="410">
        <v>3</v>
      </c>
      <c r="D61" s="390"/>
      <c r="E61" s="390"/>
      <c r="F61" s="390"/>
      <c r="G61" s="390"/>
      <c r="H61" s="390"/>
      <c r="I61" s="390"/>
    </row>
    <row r="62" spans="1:9" x14ac:dyDescent="0.2">
      <c r="A62" s="614"/>
      <c r="B62" s="408"/>
      <c r="C62" s="410">
        <v>6</v>
      </c>
      <c r="D62" s="390"/>
      <c r="E62" s="390"/>
      <c r="F62" s="390"/>
      <c r="G62" s="390"/>
      <c r="H62" s="390"/>
      <c r="I62" s="390"/>
    </row>
    <row r="63" spans="1:9" x14ac:dyDescent="0.2">
      <c r="A63" s="409"/>
      <c r="B63" s="408"/>
      <c r="C63" s="404"/>
      <c r="D63" s="410"/>
      <c r="E63" s="410"/>
      <c r="F63" s="410"/>
      <c r="G63" s="410"/>
      <c r="H63" s="410"/>
      <c r="I63" s="410"/>
    </row>
    <row r="64" spans="1:9" x14ac:dyDescent="0.2">
      <c r="A64" s="614" t="s">
        <v>449</v>
      </c>
      <c r="B64" s="408" t="s">
        <v>454</v>
      </c>
      <c r="C64" s="404">
        <v>1</v>
      </c>
      <c r="D64" s="390"/>
      <c r="E64" s="390"/>
      <c r="F64" s="390"/>
      <c r="G64" s="390"/>
      <c r="H64" s="390"/>
      <c r="I64" s="390"/>
    </row>
    <row r="65" spans="1:9" x14ac:dyDescent="0.2">
      <c r="A65" s="614"/>
      <c r="B65" s="408"/>
      <c r="C65" s="404">
        <v>2</v>
      </c>
      <c r="D65" s="390"/>
      <c r="E65" s="390"/>
      <c r="F65" s="390"/>
      <c r="G65" s="390"/>
      <c r="H65" s="390"/>
      <c r="I65" s="390"/>
    </row>
    <row r="66" spans="1:9" x14ac:dyDescent="0.2">
      <c r="A66" s="614"/>
      <c r="B66" s="408"/>
      <c r="C66" s="404">
        <v>3</v>
      </c>
      <c r="D66" s="390"/>
      <c r="E66" s="390"/>
      <c r="F66" s="390"/>
      <c r="G66" s="390"/>
      <c r="H66" s="390"/>
      <c r="I66" s="390"/>
    </row>
    <row r="67" spans="1:9" x14ac:dyDescent="0.2">
      <c r="A67" s="614"/>
      <c r="B67" s="408"/>
      <c r="C67" s="404">
        <v>4</v>
      </c>
      <c r="D67" s="390"/>
      <c r="E67" s="390"/>
      <c r="F67" s="390"/>
      <c r="G67" s="390"/>
      <c r="H67" s="390"/>
      <c r="I67" s="390"/>
    </row>
    <row r="68" spans="1:9" x14ac:dyDescent="0.2">
      <c r="A68" s="614"/>
      <c r="B68" s="408"/>
      <c r="C68" s="404">
        <v>5</v>
      </c>
      <c r="D68" s="390"/>
      <c r="E68" s="390"/>
      <c r="F68" s="390"/>
      <c r="G68" s="390"/>
      <c r="H68" s="390"/>
      <c r="I68" s="390"/>
    </row>
    <row r="69" spans="1:9" x14ac:dyDescent="0.2">
      <c r="A69" s="614"/>
      <c r="B69" s="408"/>
      <c r="C69" s="404">
        <v>6</v>
      </c>
      <c r="D69" s="390"/>
      <c r="E69" s="390"/>
      <c r="F69" s="390"/>
      <c r="G69" s="390"/>
      <c r="H69" s="390"/>
      <c r="I69" s="390"/>
    </row>
    <row r="70" spans="1:9" x14ac:dyDescent="0.2">
      <c r="A70" s="409"/>
      <c r="B70" s="399"/>
      <c r="C70" s="399"/>
      <c r="D70" s="410"/>
      <c r="E70" s="410"/>
      <c r="F70" s="410"/>
      <c r="G70" s="410"/>
      <c r="H70" s="410"/>
      <c r="I70" s="410"/>
    </row>
    <row r="71" spans="1:9" x14ac:dyDescent="0.2">
      <c r="A71" s="614" t="s">
        <v>449</v>
      </c>
      <c r="B71" s="408" t="s">
        <v>455</v>
      </c>
      <c r="C71" s="404">
        <v>1</v>
      </c>
      <c r="D71" s="390"/>
      <c r="E71" s="390"/>
      <c r="F71" s="390"/>
      <c r="G71" s="390"/>
      <c r="H71" s="390"/>
      <c r="I71" s="390"/>
    </row>
    <row r="72" spans="1:9" x14ac:dyDescent="0.2">
      <c r="A72" s="614"/>
      <c r="B72" s="408"/>
      <c r="C72" s="404">
        <v>2</v>
      </c>
      <c r="D72" s="390"/>
      <c r="E72" s="390"/>
      <c r="F72" s="390"/>
      <c r="G72" s="390"/>
      <c r="H72" s="390"/>
      <c r="I72" s="390"/>
    </row>
    <row r="73" spans="1:9" x14ac:dyDescent="0.2">
      <c r="A73" s="614"/>
      <c r="B73" s="408"/>
      <c r="C73" s="404">
        <v>3</v>
      </c>
      <c r="D73" s="390"/>
      <c r="E73" s="390"/>
      <c r="F73" s="390"/>
      <c r="G73" s="390"/>
      <c r="H73" s="390"/>
      <c r="I73" s="390"/>
    </row>
    <row r="74" spans="1:9" x14ac:dyDescent="0.2">
      <c r="A74" s="614"/>
      <c r="B74" s="408"/>
      <c r="C74" s="404">
        <v>4</v>
      </c>
      <c r="D74" s="390"/>
      <c r="E74" s="390"/>
      <c r="F74" s="390"/>
      <c r="G74" s="390"/>
      <c r="H74" s="390"/>
      <c r="I74" s="390"/>
    </row>
    <row r="75" spans="1:9" x14ac:dyDescent="0.2">
      <c r="A75" s="614"/>
      <c r="B75" s="408"/>
      <c r="C75" s="404">
        <v>5</v>
      </c>
      <c r="D75" s="390"/>
      <c r="E75" s="390"/>
      <c r="F75" s="390"/>
      <c r="G75" s="390"/>
      <c r="H75" s="390"/>
      <c r="I75" s="390"/>
    </row>
    <row r="76" spans="1:9" x14ac:dyDescent="0.2">
      <c r="A76" s="614"/>
      <c r="B76" s="408"/>
      <c r="C76" s="404">
        <v>6</v>
      </c>
      <c r="D76" s="390"/>
      <c r="E76" s="390"/>
      <c r="F76" s="390"/>
      <c r="G76" s="390"/>
      <c r="H76" s="390"/>
      <c r="I76" s="390"/>
    </row>
    <row r="77" spans="1:9" x14ac:dyDescent="0.2">
      <c r="A77" s="407"/>
      <c r="B77" s="408"/>
      <c r="C77" s="404"/>
      <c r="D77" s="411"/>
      <c r="E77" s="411"/>
      <c r="F77" s="411"/>
      <c r="G77" s="411"/>
      <c r="H77" s="411"/>
      <c r="I77" s="411"/>
    </row>
    <row r="78" spans="1:9" x14ac:dyDescent="0.2">
      <c r="A78" s="407" t="s">
        <v>449</v>
      </c>
      <c r="B78" s="408" t="s">
        <v>456</v>
      </c>
      <c r="C78" s="404">
        <v>1</v>
      </c>
      <c r="D78" s="390"/>
      <c r="E78" s="390"/>
      <c r="F78" s="390"/>
      <c r="G78" s="390"/>
      <c r="H78" s="390"/>
      <c r="I78" s="390"/>
    </row>
    <row r="79" spans="1:9" x14ac:dyDescent="0.2">
      <c r="A79" s="407"/>
      <c r="B79" s="408"/>
      <c r="C79" s="404"/>
      <c r="D79" s="412"/>
      <c r="E79" s="412"/>
      <c r="F79" s="412"/>
      <c r="G79" s="412"/>
      <c r="H79" s="412"/>
      <c r="I79" s="412"/>
    </row>
    <row r="80" spans="1:9" x14ac:dyDescent="0.2">
      <c r="A80" s="614" t="s">
        <v>536</v>
      </c>
      <c r="B80" s="408" t="s">
        <v>457</v>
      </c>
      <c r="C80" s="404" t="s">
        <v>458</v>
      </c>
      <c r="D80" s="390"/>
      <c r="E80" s="390"/>
      <c r="F80" s="390"/>
      <c r="G80" s="390"/>
      <c r="H80" s="390"/>
      <c r="I80" s="390"/>
    </row>
    <row r="81" spans="1:9" x14ac:dyDescent="0.2">
      <c r="A81" s="614"/>
      <c r="B81" s="408" t="s">
        <v>484</v>
      </c>
      <c r="C81" s="410" t="s">
        <v>485</v>
      </c>
      <c r="D81" s="390"/>
      <c r="E81" s="390"/>
      <c r="F81" s="390"/>
      <c r="G81" s="390"/>
      <c r="H81" s="390"/>
      <c r="I81" s="390"/>
    </row>
    <row r="82" spans="1:9" x14ac:dyDescent="0.2">
      <c r="A82" s="614"/>
      <c r="B82" s="408" t="s">
        <v>484</v>
      </c>
      <c r="C82" s="410" t="s">
        <v>486</v>
      </c>
      <c r="D82" s="390"/>
      <c r="E82" s="390"/>
      <c r="F82" s="390"/>
      <c r="G82" s="390"/>
      <c r="H82" s="390"/>
      <c r="I82" s="390"/>
    </row>
    <row r="83" spans="1:9" x14ac:dyDescent="0.2">
      <c r="A83" s="614"/>
      <c r="B83" s="408" t="s">
        <v>484</v>
      </c>
      <c r="C83" s="410" t="s">
        <v>487</v>
      </c>
      <c r="D83" s="390"/>
      <c r="E83" s="390"/>
      <c r="F83" s="390"/>
      <c r="G83" s="390"/>
      <c r="H83" s="390"/>
      <c r="I83" s="390"/>
    </row>
    <row r="84" spans="1:9" x14ac:dyDescent="0.2">
      <c r="A84" s="614"/>
      <c r="B84" s="408" t="s">
        <v>484</v>
      </c>
      <c r="C84" s="404" t="s">
        <v>488</v>
      </c>
      <c r="D84" s="390"/>
      <c r="E84" s="390"/>
      <c r="F84" s="390"/>
      <c r="G84" s="390"/>
      <c r="H84" s="390"/>
      <c r="I84" s="390"/>
    </row>
    <row r="85" spans="1:9" x14ac:dyDescent="0.2">
      <c r="A85" s="614"/>
      <c r="B85" s="408" t="s">
        <v>484</v>
      </c>
      <c r="C85" s="404" t="s">
        <v>489</v>
      </c>
      <c r="D85" s="390"/>
      <c r="E85" s="390"/>
      <c r="F85" s="390"/>
      <c r="G85" s="390"/>
      <c r="H85" s="390"/>
      <c r="I85" s="390"/>
    </row>
    <row r="86" spans="1:9" x14ac:dyDescent="0.2">
      <c r="A86" s="614"/>
      <c r="B86" s="408" t="s">
        <v>484</v>
      </c>
      <c r="C86" s="404" t="s">
        <v>490</v>
      </c>
      <c r="D86" s="390"/>
      <c r="E86" s="390"/>
      <c r="F86" s="390"/>
      <c r="G86" s="390"/>
      <c r="H86" s="390"/>
      <c r="I86" s="390"/>
    </row>
    <row r="87" spans="1:9" x14ac:dyDescent="0.2">
      <c r="A87" s="614"/>
      <c r="B87" s="408" t="s">
        <v>459</v>
      </c>
      <c r="C87" s="404" t="s">
        <v>458</v>
      </c>
      <c r="D87" s="390"/>
      <c r="E87" s="390"/>
      <c r="F87" s="390"/>
      <c r="G87" s="390"/>
      <c r="H87" s="390"/>
      <c r="I87" s="390"/>
    </row>
    <row r="88" spans="1:9" x14ac:dyDescent="0.2">
      <c r="A88" s="614"/>
      <c r="B88" s="408" t="s">
        <v>460</v>
      </c>
      <c r="C88" s="404" t="s">
        <v>458</v>
      </c>
      <c r="D88" s="390"/>
      <c r="E88" s="390"/>
      <c r="F88" s="390"/>
      <c r="G88" s="390"/>
      <c r="H88" s="390"/>
      <c r="I88" s="390"/>
    </row>
    <row r="89" spans="1:9" x14ac:dyDescent="0.2">
      <c r="A89" s="614"/>
      <c r="B89" s="408" t="s">
        <v>461</v>
      </c>
      <c r="C89" s="404" t="s">
        <v>458</v>
      </c>
      <c r="D89" s="390"/>
      <c r="E89" s="390"/>
      <c r="F89" s="390"/>
      <c r="G89" s="390"/>
      <c r="H89" s="390"/>
      <c r="I89" s="390"/>
    </row>
    <row r="90" spans="1:9" x14ac:dyDescent="0.2">
      <c r="A90" s="614"/>
      <c r="B90" s="413" t="s">
        <v>491</v>
      </c>
      <c r="C90" s="404" t="s">
        <v>458</v>
      </c>
      <c r="D90" s="390"/>
      <c r="E90" s="390"/>
      <c r="F90" s="390"/>
      <c r="G90" s="390"/>
      <c r="H90" s="390"/>
      <c r="I90" s="390"/>
    </row>
    <row r="91" spans="1:9" ht="14.25" customHeight="1" x14ac:dyDescent="0.2">
      <c r="A91" s="401"/>
      <c r="B91" s="387"/>
      <c r="C91" s="404"/>
      <c r="D91" s="412"/>
      <c r="E91" s="412"/>
      <c r="F91" s="412"/>
      <c r="G91" s="412"/>
      <c r="H91" s="412"/>
      <c r="I91" s="412"/>
    </row>
    <row r="92" spans="1:9" x14ac:dyDescent="0.2">
      <c r="A92" s="616" t="s">
        <v>462</v>
      </c>
      <c r="B92" s="414" t="s">
        <v>463</v>
      </c>
      <c r="C92" s="404" t="s">
        <v>464</v>
      </c>
      <c r="D92" s="390"/>
      <c r="E92" s="390"/>
      <c r="F92" s="390"/>
      <c r="G92" s="390"/>
      <c r="H92" s="390"/>
      <c r="I92" s="390"/>
    </row>
    <row r="93" spans="1:9" x14ac:dyDescent="0.2">
      <c r="A93" s="617"/>
      <c r="B93" s="414" t="s">
        <v>463</v>
      </c>
      <c r="C93" s="404" t="s">
        <v>465</v>
      </c>
      <c r="D93" s="390"/>
      <c r="E93" s="390"/>
      <c r="F93" s="390"/>
      <c r="G93" s="390"/>
      <c r="H93" s="390"/>
      <c r="I93" s="390"/>
    </row>
    <row r="94" spans="1:9" x14ac:dyDescent="0.2">
      <c r="A94" s="617"/>
      <c r="B94" s="414" t="s">
        <v>463</v>
      </c>
      <c r="C94" s="404" t="s">
        <v>466</v>
      </c>
      <c r="D94" s="390"/>
      <c r="E94" s="390"/>
      <c r="F94" s="390"/>
      <c r="G94" s="390"/>
      <c r="H94" s="390"/>
      <c r="I94" s="390"/>
    </row>
    <row r="95" spans="1:9" x14ac:dyDescent="0.2">
      <c r="A95" s="617"/>
      <c r="B95" s="414" t="s">
        <v>463</v>
      </c>
      <c r="C95" s="404" t="s">
        <v>467</v>
      </c>
      <c r="D95" s="390"/>
      <c r="E95" s="390"/>
      <c r="F95" s="390"/>
      <c r="G95" s="390"/>
      <c r="H95" s="390"/>
      <c r="I95" s="390"/>
    </row>
    <row r="96" spans="1:9" x14ac:dyDescent="0.2">
      <c r="A96" s="617"/>
      <c r="B96" s="414" t="s">
        <v>463</v>
      </c>
      <c r="C96" s="404" t="s">
        <v>468</v>
      </c>
      <c r="D96" s="390"/>
      <c r="E96" s="390"/>
      <c r="F96" s="390"/>
      <c r="G96" s="390"/>
      <c r="H96" s="390"/>
      <c r="I96" s="390"/>
    </row>
    <row r="97" spans="1:9" x14ac:dyDescent="0.2">
      <c r="A97" s="617"/>
      <c r="B97" s="414" t="s">
        <v>463</v>
      </c>
      <c r="C97" s="404" t="s">
        <v>469</v>
      </c>
      <c r="D97" s="390"/>
      <c r="E97" s="390"/>
      <c r="F97" s="390"/>
      <c r="G97" s="390"/>
      <c r="H97" s="390"/>
      <c r="I97" s="390"/>
    </row>
    <row r="98" spans="1:9" x14ac:dyDescent="0.2">
      <c r="A98" s="617"/>
      <c r="B98" s="414" t="s">
        <v>470</v>
      </c>
      <c r="C98" s="404" t="s">
        <v>464</v>
      </c>
      <c r="D98" s="390"/>
      <c r="E98" s="390"/>
      <c r="F98" s="390"/>
      <c r="G98" s="390"/>
      <c r="H98" s="390"/>
      <c r="I98" s="390"/>
    </row>
    <row r="99" spans="1:9" x14ac:dyDescent="0.2">
      <c r="A99" s="617"/>
      <c r="B99" s="414" t="s">
        <v>470</v>
      </c>
      <c r="C99" s="404" t="s">
        <v>465</v>
      </c>
      <c r="D99" s="390"/>
      <c r="E99" s="390"/>
      <c r="F99" s="390"/>
      <c r="G99" s="390"/>
      <c r="H99" s="390"/>
      <c r="I99" s="390"/>
    </row>
    <row r="100" spans="1:9" x14ac:dyDescent="0.2">
      <c r="A100" s="617"/>
      <c r="B100" s="414" t="s">
        <v>470</v>
      </c>
      <c r="C100" s="404" t="s">
        <v>466</v>
      </c>
      <c r="D100" s="390"/>
      <c r="E100" s="390"/>
      <c r="F100" s="390"/>
      <c r="G100" s="390"/>
      <c r="H100" s="390"/>
      <c r="I100" s="390"/>
    </row>
    <row r="101" spans="1:9" x14ac:dyDescent="0.2">
      <c r="A101" s="617"/>
      <c r="B101" s="414" t="s">
        <v>470</v>
      </c>
      <c r="C101" s="404" t="s">
        <v>467</v>
      </c>
      <c r="D101" s="390"/>
      <c r="E101" s="390"/>
      <c r="F101" s="390"/>
      <c r="G101" s="390"/>
      <c r="H101" s="390"/>
      <c r="I101" s="390"/>
    </row>
    <row r="102" spans="1:9" x14ac:dyDescent="0.2">
      <c r="A102" s="617"/>
      <c r="B102" s="414" t="s">
        <v>470</v>
      </c>
      <c r="C102" s="404" t="s">
        <v>468</v>
      </c>
      <c r="D102" s="390"/>
      <c r="E102" s="390"/>
      <c r="F102" s="390"/>
      <c r="G102" s="390"/>
      <c r="H102" s="390"/>
      <c r="I102" s="390"/>
    </row>
    <row r="103" spans="1:9" x14ac:dyDescent="0.2">
      <c r="A103" s="617"/>
      <c r="B103" s="414" t="s">
        <v>470</v>
      </c>
      <c r="C103" s="404" t="s">
        <v>469</v>
      </c>
      <c r="D103" s="390"/>
      <c r="E103" s="390"/>
      <c r="F103" s="390"/>
      <c r="G103" s="390"/>
      <c r="H103" s="390"/>
      <c r="I103" s="390"/>
    </row>
    <row r="104" spans="1:9" x14ac:dyDescent="0.2">
      <c r="A104" s="617"/>
      <c r="B104" s="414" t="s">
        <v>471</v>
      </c>
      <c r="C104" s="404" t="s">
        <v>464</v>
      </c>
      <c r="D104" s="390"/>
      <c r="E104" s="390"/>
      <c r="F104" s="390"/>
      <c r="G104" s="390"/>
      <c r="H104" s="390"/>
      <c r="I104" s="390"/>
    </row>
    <row r="105" spans="1:9" x14ac:dyDescent="0.2">
      <c r="A105" s="617"/>
      <c r="B105" s="414" t="s">
        <v>471</v>
      </c>
      <c r="C105" s="404" t="s">
        <v>465</v>
      </c>
      <c r="D105" s="390"/>
      <c r="E105" s="390"/>
      <c r="F105" s="390"/>
      <c r="G105" s="390"/>
      <c r="H105" s="390"/>
      <c r="I105" s="390"/>
    </row>
    <row r="106" spans="1:9" x14ac:dyDescent="0.2">
      <c r="A106" s="617"/>
      <c r="B106" s="414" t="s">
        <v>471</v>
      </c>
      <c r="C106" s="404" t="s">
        <v>466</v>
      </c>
      <c r="D106" s="390"/>
      <c r="E106" s="390"/>
      <c r="F106" s="390"/>
      <c r="G106" s="390"/>
      <c r="H106" s="390"/>
      <c r="I106" s="390"/>
    </row>
    <row r="107" spans="1:9" x14ac:dyDescent="0.2">
      <c r="A107" s="617"/>
      <c r="B107" s="414" t="s">
        <v>471</v>
      </c>
      <c r="C107" s="404" t="s">
        <v>467</v>
      </c>
      <c r="D107" s="390"/>
      <c r="E107" s="390"/>
      <c r="F107" s="390"/>
      <c r="G107" s="390"/>
      <c r="H107" s="390"/>
      <c r="I107" s="390"/>
    </row>
    <row r="108" spans="1:9" x14ac:dyDescent="0.2">
      <c r="A108" s="617"/>
      <c r="B108" s="414" t="s">
        <v>471</v>
      </c>
      <c r="C108" s="404" t="s">
        <v>468</v>
      </c>
      <c r="D108" s="390"/>
      <c r="E108" s="390"/>
      <c r="F108" s="390"/>
      <c r="G108" s="390"/>
      <c r="H108" s="390"/>
      <c r="I108" s="390"/>
    </row>
    <row r="109" spans="1:9" x14ac:dyDescent="0.2">
      <c r="A109" s="617"/>
      <c r="B109" s="414" t="s">
        <v>471</v>
      </c>
      <c r="C109" s="404" t="s">
        <v>469</v>
      </c>
      <c r="D109" s="390"/>
      <c r="E109" s="390"/>
      <c r="F109" s="390"/>
      <c r="G109" s="390"/>
      <c r="H109" s="390"/>
      <c r="I109" s="390"/>
    </row>
    <row r="110" spans="1:9" x14ac:dyDescent="0.2">
      <c r="A110" s="617"/>
      <c r="B110" s="414" t="s">
        <v>472</v>
      </c>
      <c r="C110" s="404" t="s">
        <v>464</v>
      </c>
      <c r="D110" s="390"/>
      <c r="E110" s="390"/>
      <c r="F110" s="390"/>
      <c r="G110" s="390"/>
      <c r="H110" s="390"/>
      <c r="I110" s="390"/>
    </row>
    <row r="111" spans="1:9" x14ac:dyDescent="0.2">
      <c r="A111" s="617"/>
      <c r="B111" s="414" t="s">
        <v>472</v>
      </c>
      <c r="C111" s="404" t="s">
        <v>465</v>
      </c>
      <c r="D111" s="390"/>
      <c r="E111" s="390"/>
      <c r="F111" s="390"/>
      <c r="G111" s="390"/>
      <c r="H111" s="390"/>
      <c r="I111" s="390"/>
    </row>
    <row r="112" spans="1:9" x14ac:dyDescent="0.2">
      <c r="A112" s="617"/>
      <c r="B112" s="414" t="s">
        <v>472</v>
      </c>
      <c r="C112" s="404" t="s">
        <v>466</v>
      </c>
      <c r="D112" s="390"/>
      <c r="E112" s="390"/>
      <c r="F112" s="390"/>
      <c r="G112" s="390"/>
      <c r="H112" s="390"/>
      <c r="I112" s="390"/>
    </row>
    <row r="113" spans="1:9" x14ac:dyDescent="0.2">
      <c r="A113" s="617"/>
      <c r="B113" s="414" t="s">
        <v>472</v>
      </c>
      <c r="C113" s="404" t="s">
        <v>467</v>
      </c>
      <c r="D113" s="390"/>
      <c r="E113" s="390"/>
      <c r="F113" s="390"/>
      <c r="G113" s="390"/>
      <c r="H113" s="390"/>
      <c r="I113" s="390"/>
    </row>
    <row r="114" spans="1:9" x14ac:dyDescent="0.2">
      <c r="A114" s="617"/>
      <c r="B114" s="414" t="s">
        <v>472</v>
      </c>
      <c r="C114" s="404" t="s">
        <v>468</v>
      </c>
      <c r="D114" s="390"/>
      <c r="E114" s="390"/>
      <c r="F114" s="390"/>
      <c r="G114" s="390"/>
      <c r="H114" s="390"/>
      <c r="I114" s="390"/>
    </row>
    <row r="115" spans="1:9" x14ac:dyDescent="0.2">
      <c r="A115" s="617"/>
      <c r="B115" s="414" t="s">
        <v>472</v>
      </c>
      <c r="C115" s="404" t="s">
        <v>469</v>
      </c>
      <c r="D115" s="390"/>
      <c r="E115" s="390"/>
      <c r="F115" s="390"/>
      <c r="G115" s="390"/>
      <c r="H115" s="390"/>
      <c r="I115" s="390"/>
    </row>
    <row r="116" spans="1:9" ht="14.25" customHeight="1" thickBot="1" x14ac:dyDescent="0.3">
      <c r="A116" s="420" t="s">
        <v>555</v>
      </c>
      <c r="B116" s="421"/>
      <c r="C116" s="421"/>
      <c r="D116" s="438"/>
      <c r="E116" s="438"/>
      <c r="F116" s="438"/>
      <c r="G116" s="438"/>
      <c r="H116" s="438"/>
      <c r="I116" s="438"/>
    </row>
    <row r="117" spans="1:9" ht="15.75" customHeight="1" x14ac:dyDescent="0.2">
      <c r="A117" s="612" t="s">
        <v>430</v>
      </c>
      <c r="B117" s="613"/>
      <c r="C117" s="613"/>
      <c r="D117" s="447" t="s">
        <v>529</v>
      </c>
      <c r="E117" s="447" t="s">
        <v>530</v>
      </c>
      <c r="F117" s="447" t="s">
        <v>531</v>
      </c>
      <c r="G117" s="447" t="s">
        <v>532</v>
      </c>
      <c r="H117" s="447" t="s">
        <v>533</v>
      </c>
      <c r="I117" s="447" t="s">
        <v>534</v>
      </c>
    </row>
    <row r="118" spans="1:9" ht="15.75" customHeight="1" x14ac:dyDescent="0.2">
      <c r="A118" s="608" t="str">
        <f>A11</f>
        <v>REPORT FOR 12-MONTH PERIOD ENDING FEB. 29, 2028</v>
      </c>
      <c r="B118" s="609"/>
      <c r="C118" s="609"/>
      <c r="D118" s="375"/>
      <c r="E118" s="375"/>
      <c r="F118" s="375"/>
      <c r="G118" s="375"/>
      <c r="H118" s="375"/>
      <c r="I118" s="375"/>
    </row>
    <row r="119" spans="1:9" ht="13.5" thickBot="1" x14ac:dyDescent="0.25">
      <c r="A119" s="376" t="s">
        <v>431</v>
      </c>
      <c r="B119" s="377"/>
      <c r="C119" s="378" t="s">
        <v>432</v>
      </c>
      <c r="D119" s="598" t="s">
        <v>565</v>
      </c>
      <c r="E119" s="598"/>
      <c r="F119" s="598"/>
      <c r="G119" s="598"/>
      <c r="H119" s="598"/>
      <c r="I119" s="598"/>
    </row>
    <row r="120" spans="1:9" ht="14.25" customHeight="1" x14ac:dyDescent="0.2">
      <c r="A120" s="401"/>
      <c r="C120" s="404"/>
      <c r="D120" s="412"/>
      <c r="E120" s="412"/>
      <c r="F120" s="412"/>
      <c r="G120" s="412"/>
      <c r="H120" s="412"/>
      <c r="I120" s="412"/>
    </row>
    <row r="121" spans="1:9" ht="14.25" customHeight="1" x14ac:dyDescent="0.2">
      <c r="A121" s="403" t="s">
        <v>542</v>
      </c>
      <c r="B121" s="382" t="s">
        <v>543</v>
      </c>
      <c r="C121" s="382" t="s">
        <v>543</v>
      </c>
      <c r="D121" s="390"/>
      <c r="E121" s="390"/>
      <c r="F121" s="390"/>
      <c r="G121" s="390"/>
      <c r="H121" s="390"/>
      <c r="I121" s="390"/>
    </row>
    <row r="122" spans="1:9" ht="14.25" customHeight="1" x14ac:dyDescent="0.2">
      <c r="A122" s="401"/>
      <c r="C122" s="404"/>
      <c r="D122" s="412"/>
      <c r="E122" s="412"/>
      <c r="F122" s="412"/>
      <c r="G122" s="412"/>
      <c r="H122" s="412"/>
      <c r="I122" s="412"/>
    </row>
    <row r="123" spans="1:9" ht="25.5" x14ac:dyDescent="0.2">
      <c r="A123" s="615" t="s">
        <v>547</v>
      </c>
      <c r="B123" s="382" t="s">
        <v>473</v>
      </c>
      <c r="C123" s="415" t="s">
        <v>544</v>
      </c>
      <c r="D123" s="390"/>
      <c r="E123" s="390"/>
      <c r="F123" s="390"/>
      <c r="G123" s="390"/>
      <c r="H123" s="390"/>
      <c r="I123" s="390"/>
    </row>
    <row r="124" spans="1:9" ht="25.5" x14ac:dyDescent="0.2">
      <c r="A124" s="615"/>
      <c r="B124" s="382" t="s">
        <v>439</v>
      </c>
      <c r="C124" s="415" t="s">
        <v>544</v>
      </c>
      <c r="D124" s="390"/>
      <c r="E124" s="390"/>
      <c r="F124" s="390"/>
      <c r="G124" s="390"/>
      <c r="H124" s="390"/>
      <c r="I124" s="390"/>
    </row>
    <row r="125" spans="1:9" x14ac:dyDescent="0.2">
      <c r="A125" s="416"/>
      <c r="B125" s="382"/>
      <c r="C125" s="415"/>
      <c r="D125" s="417"/>
      <c r="E125" s="412"/>
      <c r="F125" s="412"/>
      <c r="G125" s="412"/>
      <c r="H125" s="412"/>
      <c r="I125" s="412"/>
    </row>
    <row r="126" spans="1:9" ht="25.5" x14ac:dyDescent="0.2">
      <c r="A126" s="615" t="s">
        <v>475</v>
      </c>
      <c r="B126" s="382" t="s">
        <v>476</v>
      </c>
      <c r="C126" s="415" t="s">
        <v>544</v>
      </c>
      <c r="D126" s="390"/>
      <c r="E126" s="390"/>
      <c r="F126" s="390"/>
      <c r="G126" s="390"/>
      <c r="H126" s="390"/>
      <c r="I126" s="390"/>
    </row>
    <row r="127" spans="1:9" ht="25.5" x14ac:dyDescent="0.2">
      <c r="A127" s="615"/>
      <c r="B127" s="382" t="s">
        <v>477</v>
      </c>
      <c r="C127" s="415" t="s">
        <v>544</v>
      </c>
      <c r="D127" s="390"/>
      <c r="E127" s="390"/>
      <c r="F127" s="390"/>
      <c r="G127" s="390"/>
      <c r="H127" s="390"/>
      <c r="I127" s="390"/>
    </row>
    <row r="128" spans="1:9" x14ac:dyDescent="0.2">
      <c r="A128" s="416"/>
      <c r="B128" s="382"/>
      <c r="C128" s="415"/>
      <c r="D128" s="417"/>
      <c r="E128" s="412"/>
      <c r="F128" s="412"/>
      <c r="G128" s="412"/>
      <c r="H128" s="412"/>
      <c r="I128" s="412"/>
    </row>
    <row r="129" spans="1:9" ht="25.5" x14ac:dyDescent="0.2">
      <c r="A129" s="615" t="s">
        <v>479</v>
      </c>
      <c r="B129" s="382" t="s">
        <v>439</v>
      </c>
      <c r="C129" s="415" t="s">
        <v>545</v>
      </c>
      <c r="D129" s="390"/>
      <c r="E129" s="390"/>
      <c r="F129" s="390"/>
      <c r="G129" s="390"/>
      <c r="H129" s="390"/>
      <c r="I129" s="390"/>
    </row>
    <row r="130" spans="1:9" ht="25.5" x14ac:dyDescent="0.2">
      <c r="A130" s="615"/>
      <c r="B130" s="382" t="s">
        <v>473</v>
      </c>
      <c r="C130" s="415" t="s">
        <v>546</v>
      </c>
      <c r="D130" s="390"/>
      <c r="E130" s="390"/>
      <c r="F130" s="390"/>
      <c r="G130" s="390"/>
      <c r="H130" s="390"/>
      <c r="I130" s="390"/>
    </row>
    <row r="131" spans="1:9" x14ac:dyDescent="0.2">
      <c r="A131" s="416"/>
      <c r="B131" s="382"/>
      <c r="C131" s="415"/>
      <c r="D131" s="419"/>
      <c r="E131" s="412"/>
      <c r="F131" s="412"/>
      <c r="G131" s="412"/>
      <c r="H131" s="412"/>
      <c r="I131" s="412"/>
    </row>
    <row r="132" spans="1:9" ht="25.5" x14ac:dyDescent="0.2">
      <c r="A132" s="416" t="s">
        <v>481</v>
      </c>
      <c r="B132" s="382" t="s">
        <v>444</v>
      </c>
      <c r="C132" s="415" t="s">
        <v>544</v>
      </c>
      <c r="D132" s="390"/>
      <c r="E132" s="390"/>
      <c r="F132" s="390"/>
      <c r="G132" s="390"/>
      <c r="H132" s="390"/>
      <c r="I132" s="390"/>
    </row>
    <row r="133" spans="1:9" x14ac:dyDescent="0.2">
      <c r="A133" s="416"/>
      <c r="B133" s="382"/>
      <c r="C133" s="415"/>
      <c r="D133" s="419"/>
      <c r="E133" s="412"/>
      <c r="F133" s="412"/>
      <c r="G133" s="412"/>
      <c r="H133" s="412"/>
      <c r="I133" s="412"/>
    </row>
    <row r="134" spans="1:9" ht="38.25" x14ac:dyDescent="0.2">
      <c r="A134" s="416" t="s">
        <v>482</v>
      </c>
      <c r="B134" s="382" t="s">
        <v>444</v>
      </c>
      <c r="C134" s="415" t="s">
        <v>545</v>
      </c>
      <c r="D134" s="390"/>
      <c r="E134" s="390"/>
      <c r="F134" s="390"/>
      <c r="G134" s="390"/>
      <c r="H134" s="390"/>
      <c r="I134" s="390"/>
    </row>
    <row r="135" spans="1:9" ht="14.25" customHeight="1" x14ac:dyDescent="0.2">
      <c r="A135" s="401"/>
      <c r="B135" s="423"/>
      <c r="C135" s="404"/>
      <c r="D135" s="412"/>
      <c r="E135" s="412"/>
      <c r="F135" s="412"/>
      <c r="G135" s="412"/>
      <c r="H135" s="412"/>
      <c r="I135" s="412"/>
    </row>
    <row r="136" spans="1:9" ht="14.25" customHeight="1" x14ac:dyDescent="0.2">
      <c r="A136" s="401"/>
      <c r="B136" s="423"/>
      <c r="C136" s="404"/>
      <c r="D136" s="412"/>
      <c r="E136" s="412"/>
      <c r="F136" s="412"/>
      <c r="G136" s="412"/>
      <c r="H136" s="412"/>
      <c r="I136" s="412"/>
    </row>
    <row r="137" spans="1:9" ht="14.25" customHeight="1" x14ac:dyDescent="0.2">
      <c r="A137" s="401"/>
      <c r="B137" s="423"/>
      <c r="C137" s="404"/>
      <c r="D137" s="412"/>
      <c r="E137" s="412"/>
      <c r="F137" s="412"/>
      <c r="G137" s="412"/>
      <c r="H137" s="412"/>
      <c r="I137" s="412"/>
    </row>
    <row r="138" spans="1:9" ht="14.25" customHeight="1" x14ac:dyDescent="0.2">
      <c r="A138" s="399"/>
      <c r="B138" s="423"/>
      <c r="C138" s="404"/>
      <c r="D138" s="412"/>
      <c r="E138" s="412"/>
      <c r="F138" s="412"/>
      <c r="G138" s="412"/>
      <c r="H138" s="412"/>
      <c r="I138" s="412"/>
    </row>
    <row r="139" spans="1:9" ht="14.25" customHeight="1" x14ac:dyDescent="0.2">
      <c r="A139" s="401"/>
      <c r="B139" s="387"/>
      <c r="C139" s="404"/>
      <c r="D139" s="412"/>
      <c r="E139" s="412"/>
      <c r="F139" s="412"/>
      <c r="G139" s="412"/>
      <c r="H139" s="412"/>
      <c r="I139" s="412"/>
    </row>
    <row r="140" spans="1:9" ht="14.25" customHeight="1" x14ac:dyDescent="0.2">
      <c r="A140" s="401"/>
      <c r="C140" s="404"/>
      <c r="D140" s="412"/>
      <c r="E140" s="412"/>
      <c r="F140" s="412"/>
      <c r="G140" s="412"/>
      <c r="H140" s="412"/>
      <c r="I140" s="412"/>
    </row>
    <row r="141" spans="1:9" ht="14.25" customHeight="1" x14ac:dyDescent="0.2">
      <c r="A141" s="401"/>
      <c r="C141" s="404"/>
      <c r="D141" s="412"/>
      <c r="E141" s="412"/>
      <c r="F141" s="412"/>
      <c r="G141" s="412"/>
      <c r="H141" s="412"/>
      <c r="I141" s="412"/>
    </row>
    <row r="142" spans="1:9" ht="14.25" customHeight="1" x14ac:dyDescent="0.2">
      <c r="A142" s="401"/>
      <c r="B142" s="408"/>
      <c r="C142" s="404"/>
      <c r="D142" s="412"/>
      <c r="E142" s="412"/>
      <c r="F142" s="412"/>
      <c r="G142" s="412"/>
      <c r="H142" s="412"/>
      <c r="I142" s="412"/>
    </row>
    <row r="143" spans="1:9" ht="14.25" customHeight="1" x14ac:dyDescent="0.2">
      <c r="A143" s="401"/>
      <c r="B143" s="408"/>
      <c r="C143" s="404"/>
      <c r="D143" s="412"/>
      <c r="E143" s="412"/>
      <c r="F143" s="412"/>
      <c r="G143" s="412"/>
      <c r="H143" s="412"/>
      <c r="I143" s="412"/>
    </row>
    <row r="144" spans="1:9" ht="14.25" customHeight="1" x14ac:dyDescent="0.2">
      <c r="A144" s="401"/>
      <c r="B144" s="408"/>
      <c r="C144" s="404"/>
      <c r="D144" s="412"/>
      <c r="E144" s="412"/>
      <c r="F144" s="412"/>
      <c r="G144" s="412"/>
      <c r="H144" s="412"/>
      <c r="I144" s="412"/>
    </row>
    <row r="145" spans="1:9" ht="14.25" customHeight="1" x14ac:dyDescent="0.2">
      <c r="A145" s="399"/>
      <c r="C145" s="379"/>
      <c r="D145" s="412"/>
      <c r="E145" s="412"/>
      <c r="F145" s="412"/>
      <c r="G145" s="412"/>
      <c r="H145" s="412"/>
      <c r="I145" s="412"/>
    </row>
    <row r="146" spans="1:9" ht="14.25" customHeight="1" x14ac:dyDescent="0.2">
      <c r="A146" s="401"/>
      <c r="B146" s="387"/>
      <c r="C146" s="404"/>
      <c r="D146" s="412"/>
      <c r="E146" s="412"/>
      <c r="F146" s="412"/>
      <c r="G146" s="412"/>
      <c r="H146" s="412"/>
      <c r="I146" s="412"/>
    </row>
    <row r="147" spans="1:9" ht="14.25" customHeight="1" x14ac:dyDescent="0.2">
      <c r="A147" s="401"/>
      <c r="C147" s="404"/>
      <c r="D147" s="412"/>
      <c r="E147" s="412"/>
      <c r="F147" s="412"/>
      <c r="G147" s="412"/>
      <c r="H147" s="412"/>
      <c r="I147" s="412"/>
    </row>
    <row r="148" spans="1:9" ht="14.25" customHeight="1" x14ac:dyDescent="0.2">
      <c r="A148" s="401"/>
      <c r="C148" s="404"/>
      <c r="D148" s="412"/>
      <c r="E148" s="412"/>
      <c r="F148" s="412"/>
      <c r="G148" s="412"/>
      <c r="H148" s="412"/>
      <c r="I148" s="412"/>
    </row>
    <row r="149" spans="1:9" ht="14.25" customHeight="1" x14ac:dyDescent="0.2">
      <c r="A149" s="401"/>
      <c r="C149" s="404"/>
      <c r="D149" s="412"/>
      <c r="E149" s="412"/>
      <c r="F149" s="412"/>
      <c r="G149" s="412"/>
      <c r="H149" s="412"/>
      <c r="I149" s="412"/>
    </row>
    <row r="150" spans="1:9" ht="14.25" customHeight="1" x14ac:dyDescent="0.2">
      <c r="A150" s="401"/>
      <c r="C150" s="404"/>
      <c r="D150" s="412"/>
      <c r="E150" s="412"/>
      <c r="F150" s="412"/>
      <c r="G150" s="412"/>
      <c r="H150" s="412"/>
      <c r="I150" s="412"/>
    </row>
    <row r="151" spans="1:9" ht="14.25" customHeight="1" x14ac:dyDescent="0.2">
      <c r="A151" s="401"/>
      <c r="C151" s="404"/>
      <c r="D151" s="412"/>
      <c r="E151" s="412"/>
      <c r="F151" s="412"/>
      <c r="G151" s="412"/>
      <c r="H151" s="412"/>
      <c r="I151" s="412"/>
    </row>
    <row r="152" spans="1:9" ht="14.25" customHeight="1" x14ac:dyDescent="0.2">
      <c r="A152" s="399"/>
      <c r="C152" s="379"/>
      <c r="D152" s="412"/>
      <c r="E152" s="412"/>
      <c r="F152" s="412"/>
      <c r="G152" s="412"/>
      <c r="H152" s="412"/>
      <c r="I152" s="412"/>
    </row>
    <row r="153" spans="1:9" ht="14.25" customHeight="1" x14ac:dyDescent="0.2">
      <c r="A153" s="401"/>
      <c r="B153" s="387"/>
      <c r="C153" s="404"/>
      <c r="D153" s="412"/>
      <c r="E153" s="412"/>
      <c r="F153" s="412"/>
      <c r="G153" s="412"/>
      <c r="H153" s="412"/>
      <c r="I153" s="412"/>
    </row>
    <row r="154" spans="1:9" ht="14.25" customHeight="1" x14ac:dyDescent="0.2">
      <c r="A154" s="401"/>
      <c r="C154" s="404"/>
      <c r="D154" s="412"/>
      <c r="E154" s="412"/>
      <c r="F154" s="412"/>
      <c r="G154" s="412"/>
      <c r="H154" s="412"/>
      <c r="I154" s="412"/>
    </row>
    <row r="155" spans="1:9" ht="14.25" customHeight="1" x14ac:dyDescent="0.2">
      <c r="A155" s="401"/>
      <c r="C155" s="404"/>
      <c r="D155" s="412"/>
      <c r="E155" s="412"/>
      <c r="F155" s="412"/>
      <c r="G155" s="412"/>
      <c r="H155" s="412"/>
      <c r="I155" s="412"/>
    </row>
    <row r="156" spans="1:9" ht="14.25" customHeight="1" x14ac:dyDescent="0.2">
      <c r="A156" s="401"/>
      <c r="C156" s="404"/>
      <c r="D156" s="412"/>
      <c r="E156" s="412"/>
      <c r="F156" s="412"/>
      <c r="G156" s="412"/>
      <c r="H156" s="412"/>
      <c r="I156" s="412"/>
    </row>
    <row r="157" spans="1:9" ht="14.25" customHeight="1" x14ac:dyDescent="0.2">
      <c r="A157" s="401"/>
      <c r="C157" s="404"/>
      <c r="D157" s="412"/>
      <c r="E157" s="412"/>
      <c r="F157" s="412"/>
      <c r="G157" s="412"/>
      <c r="H157" s="412"/>
      <c r="I157" s="412"/>
    </row>
    <row r="158" spans="1:9" ht="14.25" customHeight="1" x14ac:dyDescent="0.2">
      <c r="A158" s="401"/>
      <c r="C158" s="404"/>
      <c r="D158" s="412"/>
      <c r="E158" s="412"/>
      <c r="F158" s="412"/>
      <c r="G158" s="412"/>
      <c r="H158" s="412"/>
      <c r="I158" s="412"/>
    </row>
    <row r="159" spans="1:9" ht="14.25" customHeight="1" x14ac:dyDescent="0.2">
      <c r="A159" s="399"/>
      <c r="C159" s="379"/>
      <c r="D159" s="412"/>
      <c r="E159" s="412"/>
      <c r="F159" s="412"/>
      <c r="G159" s="412"/>
      <c r="H159" s="412"/>
      <c r="I159" s="412"/>
    </row>
    <row r="160" spans="1:9" ht="14.25" customHeight="1" x14ac:dyDescent="0.2">
      <c r="A160" s="401"/>
      <c r="B160" s="387"/>
      <c r="C160" s="404"/>
      <c r="D160" s="412"/>
      <c r="E160" s="412"/>
      <c r="F160" s="412"/>
      <c r="G160" s="412"/>
      <c r="H160" s="412"/>
      <c r="I160" s="412"/>
    </row>
    <row r="161" spans="1:9" ht="14.25" customHeight="1" x14ac:dyDescent="0.2">
      <c r="A161" s="401"/>
      <c r="B161" s="408"/>
      <c r="C161" s="404"/>
      <c r="D161" s="412"/>
      <c r="E161" s="412"/>
      <c r="F161" s="412"/>
      <c r="G161" s="412"/>
      <c r="H161" s="412"/>
      <c r="I161" s="412"/>
    </row>
    <row r="162" spans="1:9" ht="14.25" customHeight="1" x14ac:dyDescent="0.2">
      <c r="A162" s="401"/>
      <c r="B162" s="408"/>
      <c r="C162" s="404"/>
      <c r="D162" s="412"/>
      <c r="E162" s="412"/>
      <c r="F162" s="412"/>
      <c r="G162" s="412"/>
      <c r="H162" s="412"/>
      <c r="I162" s="412"/>
    </row>
    <row r="163" spans="1:9" ht="14.25" customHeight="1" x14ac:dyDescent="0.2">
      <c r="A163" s="401"/>
      <c r="B163" s="408"/>
      <c r="C163" s="404"/>
      <c r="D163" s="412"/>
      <c r="E163" s="412"/>
      <c r="F163" s="412"/>
      <c r="G163" s="412"/>
      <c r="H163" s="412"/>
      <c r="I163" s="412"/>
    </row>
    <row r="164" spans="1:9" ht="14.25" customHeight="1" x14ac:dyDescent="0.2">
      <c r="A164" s="401"/>
      <c r="B164" s="408"/>
      <c r="C164" s="404"/>
      <c r="D164" s="412"/>
      <c r="E164" s="412"/>
      <c r="F164" s="412"/>
      <c r="G164" s="412"/>
      <c r="H164" s="412"/>
      <c r="I164" s="412"/>
    </row>
    <row r="165" spans="1:9" ht="14.25" customHeight="1" x14ac:dyDescent="0.2">
      <c r="A165" s="401"/>
      <c r="B165" s="408"/>
      <c r="C165" s="404"/>
      <c r="D165" s="412"/>
      <c r="E165" s="412"/>
      <c r="F165" s="412"/>
      <c r="G165" s="412"/>
      <c r="H165" s="412"/>
      <c r="I165" s="412"/>
    </row>
    <row r="166" spans="1:9" ht="14.25" customHeight="1" x14ac:dyDescent="0.2">
      <c r="A166" s="399"/>
      <c r="B166" s="408"/>
      <c r="C166" s="404"/>
      <c r="D166" s="412"/>
      <c r="E166" s="412"/>
      <c r="F166" s="412"/>
      <c r="G166" s="412"/>
      <c r="H166" s="412"/>
      <c r="I166" s="412"/>
    </row>
    <row r="167" spans="1:9" ht="14.25" customHeight="1" x14ac:dyDescent="0.2">
      <c r="A167" s="401"/>
      <c r="B167" s="387"/>
      <c r="C167" s="404"/>
      <c r="D167" s="412"/>
      <c r="E167" s="412"/>
      <c r="F167" s="412"/>
      <c r="G167" s="412"/>
      <c r="H167" s="412"/>
      <c r="I167" s="412"/>
    </row>
    <row r="168" spans="1:9" ht="14.25" customHeight="1" x14ac:dyDescent="0.2">
      <c r="A168" s="401"/>
      <c r="B168" s="408"/>
      <c r="C168" s="404"/>
      <c r="D168" s="412"/>
      <c r="E168" s="412"/>
      <c r="F168" s="412"/>
      <c r="G168" s="412"/>
      <c r="H168" s="412"/>
      <c r="I168" s="412"/>
    </row>
    <row r="169" spans="1:9" ht="14.25" customHeight="1" x14ac:dyDescent="0.2">
      <c r="A169" s="401"/>
      <c r="B169" s="408"/>
      <c r="C169" s="404"/>
      <c r="D169" s="412"/>
      <c r="E169" s="412"/>
      <c r="F169" s="412"/>
      <c r="G169" s="412"/>
      <c r="H169" s="412"/>
      <c r="I169" s="412"/>
    </row>
    <row r="170" spans="1:9" ht="14.25" customHeight="1" x14ac:dyDescent="0.2">
      <c r="A170" s="401"/>
      <c r="B170" s="408"/>
      <c r="C170" s="404"/>
      <c r="D170" s="412"/>
      <c r="E170" s="412"/>
      <c r="F170" s="412"/>
      <c r="G170" s="412"/>
      <c r="H170" s="412"/>
      <c r="I170" s="412"/>
    </row>
    <row r="171" spans="1:9" ht="14.25" customHeight="1" x14ac:dyDescent="0.2">
      <c r="A171" s="401"/>
      <c r="B171" s="408"/>
      <c r="C171" s="404"/>
      <c r="D171" s="412"/>
      <c r="E171" s="412"/>
      <c r="F171" s="412"/>
      <c r="G171" s="412"/>
      <c r="H171" s="412"/>
      <c r="I171" s="412"/>
    </row>
    <row r="172" spans="1:9" ht="14.25" customHeight="1" x14ac:dyDescent="0.2">
      <c r="A172" s="401"/>
      <c r="B172" s="408"/>
      <c r="D172" s="412"/>
      <c r="E172" s="412"/>
      <c r="F172" s="412"/>
      <c r="G172" s="412"/>
      <c r="H172" s="412"/>
      <c r="I172" s="412"/>
    </row>
    <row r="173" spans="1:9" ht="14.25" customHeight="1" x14ac:dyDescent="0.2">
      <c r="A173" s="399"/>
      <c r="B173" s="408"/>
      <c r="C173" s="404"/>
      <c r="D173" s="412"/>
      <c r="E173" s="412"/>
      <c r="F173" s="412"/>
      <c r="G173" s="412"/>
      <c r="H173" s="412"/>
      <c r="I173" s="412"/>
    </row>
    <row r="174" spans="1:9" ht="14.25" customHeight="1" x14ac:dyDescent="0.2">
      <c r="A174" s="401"/>
      <c r="B174" s="387"/>
      <c r="C174" s="404"/>
      <c r="D174" s="412"/>
      <c r="E174" s="412"/>
      <c r="F174" s="412"/>
      <c r="G174" s="412"/>
      <c r="H174" s="412"/>
      <c r="I174" s="412"/>
    </row>
    <row r="175" spans="1:9" ht="14.25" customHeight="1" x14ac:dyDescent="0.2">
      <c r="A175" s="401"/>
      <c r="B175" s="408"/>
      <c r="C175" s="404"/>
      <c r="D175" s="412"/>
      <c r="E175" s="412"/>
      <c r="F175" s="412"/>
      <c r="G175" s="412"/>
      <c r="H175" s="412"/>
      <c r="I175" s="412"/>
    </row>
    <row r="176" spans="1:9" ht="14.25" customHeight="1" x14ac:dyDescent="0.2">
      <c r="A176" s="401"/>
      <c r="B176" s="408"/>
      <c r="C176" s="404"/>
      <c r="D176" s="412"/>
      <c r="E176" s="412"/>
      <c r="F176" s="412"/>
      <c r="G176" s="412"/>
      <c r="H176" s="412"/>
      <c r="I176" s="412"/>
    </row>
    <row r="177" spans="1:9" ht="14.25" customHeight="1" x14ac:dyDescent="0.2">
      <c r="A177" s="401"/>
      <c r="B177" s="408"/>
      <c r="C177" s="404"/>
      <c r="D177" s="412"/>
      <c r="E177" s="412"/>
      <c r="F177" s="412"/>
      <c r="G177" s="412"/>
      <c r="H177" s="412"/>
      <c r="I177" s="412"/>
    </row>
    <row r="178" spans="1:9" ht="14.25" customHeight="1" x14ac:dyDescent="0.2">
      <c r="A178" s="401"/>
      <c r="B178" s="408"/>
      <c r="C178" s="404"/>
      <c r="D178" s="412"/>
      <c r="E178" s="412"/>
      <c r="F178" s="412"/>
      <c r="G178" s="412"/>
      <c r="H178" s="412"/>
      <c r="I178" s="412"/>
    </row>
    <row r="179" spans="1:9" ht="14.25" customHeight="1" x14ac:dyDescent="0.2">
      <c r="A179" s="401"/>
      <c r="B179" s="408"/>
      <c r="C179" s="404"/>
      <c r="D179" s="412"/>
      <c r="E179" s="412"/>
      <c r="F179" s="412"/>
      <c r="G179" s="412"/>
      <c r="H179" s="412"/>
      <c r="I179" s="412"/>
    </row>
    <row r="180" spans="1:9" ht="14.25" customHeight="1" x14ac:dyDescent="0.2">
      <c r="A180" s="399"/>
      <c r="B180" s="408"/>
      <c r="C180" s="404"/>
      <c r="D180" s="412"/>
      <c r="E180" s="412"/>
      <c r="F180" s="412"/>
      <c r="G180" s="412"/>
      <c r="H180" s="412"/>
      <c r="I180" s="412"/>
    </row>
    <row r="181" spans="1:9" ht="14.25" customHeight="1" x14ac:dyDescent="0.2">
      <c r="A181" s="401"/>
      <c r="B181" s="387"/>
      <c r="C181" s="404"/>
      <c r="D181" s="412"/>
      <c r="E181" s="412"/>
      <c r="F181" s="412"/>
      <c r="G181" s="412"/>
      <c r="H181" s="412"/>
      <c r="I181" s="412"/>
    </row>
    <row r="182" spans="1:9" ht="14.25" customHeight="1" x14ac:dyDescent="0.2">
      <c r="A182" s="401"/>
      <c r="B182" s="408"/>
      <c r="C182" s="404"/>
      <c r="D182" s="412"/>
      <c r="E182" s="412"/>
      <c r="F182" s="412"/>
      <c r="G182" s="412"/>
      <c r="H182" s="412"/>
      <c r="I182" s="412"/>
    </row>
    <row r="183" spans="1:9" ht="14.25" customHeight="1" x14ac:dyDescent="0.2">
      <c r="A183" s="401"/>
      <c r="B183" s="408"/>
      <c r="C183" s="404"/>
      <c r="D183" s="412"/>
      <c r="E183" s="412"/>
      <c r="F183" s="412"/>
      <c r="G183" s="412"/>
      <c r="H183" s="412"/>
      <c r="I183" s="412"/>
    </row>
    <row r="184" spans="1:9" ht="14.25" customHeight="1" x14ac:dyDescent="0.2">
      <c r="A184" s="401"/>
      <c r="B184" s="408"/>
      <c r="C184" s="404"/>
      <c r="D184" s="412"/>
      <c r="E184" s="412"/>
      <c r="F184" s="412"/>
      <c r="G184" s="412"/>
      <c r="H184" s="412"/>
      <c r="I184" s="412"/>
    </row>
    <row r="185" spans="1:9" ht="14.25" customHeight="1" x14ac:dyDescent="0.2">
      <c r="A185" s="401"/>
      <c r="B185" s="408"/>
      <c r="C185" s="404"/>
      <c r="D185" s="412"/>
      <c r="E185" s="412"/>
      <c r="F185" s="412"/>
      <c r="G185" s="412"/>
      <c r="H185" s="412"/>
      <c r="I185" s="412"/>
    </row>
    <row r="186" spans="1:9" ht="14.25" customHeight="1" x14ac:dyDescent="0.2">
      <c r="A186" s="401"/>
      <c r="B186" s="408"/>
      <c r="C186" s="404"/>
      <c r="D186" s="412"/>
      <c r="E186" s="412"/>
      <c r="F186" s="412"/>
      <c r="G186" s="412"/>
      <c r="H186" s="412"/>
      <c r="I186" s="412"/>
    </row>
    <row r="187" spans="1:9" ht="14.25" customHeight="1" x14ac:dyDescent="0.2">
      <c r="A187" s="399"/>
      <c r="B187" s="399"/>
      <c r="C187" s="399"/>
      <c r="D187" s="412"/>
      <c r="E187" s="412"/>
      <c r="F187" s="412"/>
      <c r="G187" s="412"/>
      <c r="H187" s="412"/>
      <c r="I187" s="412"/>
    </row>
    <row r="188" spans="1:9" ht="14.25" customHeight="1" x14ac:dyDescent="0.2">
      <c r="A188" s="401"/>
      <c r="B188" s="387"/>
      <c r="C188" s="404"/>
      <c r="D188" s="412"/>
      <c r="E188" s="412"/>
      <c r="F188" s="412"/>
      <c r="G188" s="412"/>
      <c r="H188" s="412"/>
      <c r="I188" s="412"/>
    </row>
    <row r="189" spans="1:9" ht="14.25" customHeight="1" x14ac:dyDescent="0.2">
      <c r="A189" s="401"/>
      <c r="B189" s="408"/>
      <c r="C189" s="404"/>
      <c r="D189" s="412"/>
      <c r="E189" s="412"/>
      <c r="F189" s="412"/>
      <c r="G189" s="412"/>
      <c r="H189" s="412"/>
      <c r="I189" s="412"/>
    </row>
    <row r="190" spans="1:9" ht="14.25" customHeight="1" x14ac:dyDescent="0.2">
      <c r="A190" s="401"/>
      <c r="B190" s="408"/>
      <c r="C190" s="404"/>
      <c r="D190" s="412"/>
      <c r="E190" s="412"/>
      <c r="F190" s="412"/>
      <c r="G190" s="412"/>
      <c r="H190" s="412"/>
      <c r="I190" s="412"/>
    </row>
    <row r="191" spans="1:9" ht="14.25" customHeight="1" x14ac:dyDescent="0.2">
      <c r="A191" s="401"/>
      <c r="B191" s="408"/>
      <c r="C191" s="404"/>
      <c r="D191" s="412"/>
      <c r="E191" s="412"/>
      <c r="F191" s="412"/>
      <c r="G191" s="412"/>
      <c r="H191" s="412"/>
      <c r="I191" s="412"/>
    </row>
    <row r="192" spans="1:9" ht="14.25" customHeight="1" x14ac:dyDescent="0.2">
      <c r="A192" s="401"/>
      <c r="B192" s="408"/>
      <c r="C192" s="404"/>
      <c r="D192" s="412"/>
      <c r="E192" s="412"/>
      <c r="F192" s="412"/>
      <c r="G192" s="412"/>
      <c r="H192" s="412"/>
      <c r="I192" s="412"/>
    </row>
    <row r="193" spans="1:9" ht="14.25" customHeight="1" x14ac:dyDescent="0.2">
      <c r="A193" s="401"/>
      <c r="B193" s="408"/>
      <c r="C193" s="404"/>
      <c r="D193" s="412"/>
      <c r="E193" s="412"/>
      <c r="F193" s="412"/>
      <c r="G193" s="412"/>
      <c r="H193" s="412"/>
      <c r="I193" s="412"/>
    </row>
    <row r="194" spans="1:9" ht="14.25" customHeight="1" x14ac:dyDescent="0.2">
      <c r="A194" s="399"/>
      <c r="B194" s="399"/>
      <c r="C194" s="399"/>
      <c r="D194" s="412"/>
      <c r="E194" s="412"/>
      <c r="F194" s="412"/>
      <c r="G194" s="412"/>
      <c r="H194" s="412"/>
      <c r="I194" s="412"/>
    </row>
    <row r="195" spans="1:9" ht="14.25" customHeight="1" x14ac:dyDescent="0.2">
      <c r="A195" s="401"/>
      <c r="B195" s="387"/>
      <c r="C195" s="404"/>
      <c r="D195" s="412"/>
      <c r="E195" s="412"/>
      <c r="F195" s="412"/>
      <c r="G195" s="412"/>
      <c r="H195" s="412"/>
      <c r="I195" s="412"/>
    </row>
    <row r="196" spans="1:9" ht="14.25" customHeight="1" x14ac:dyDescent="0.2">
      <c r="A196" s="401"/>
      <c r="B196" s="408"/>
      <c r="C196" s="404"/>
      <c r="D196" s="412"/>
      <c r="E196" s="412"/>
      <c r="F196" s="412"/>
      <c r="G196" s="412"/>
      <c r="H196" s="412"/>
      <c r="I196" s="412"/>
    </row>
    <row r="197" spans="1:9" ht="14.25" customHeight="1" x14ac:dyDescent="0.2">
      <c r="A197" s="401"/>
      <c r="B197" s="408"/>
      <c r="C197" s="404"/>
      <c r="D197" s="412"/>
      <c r="E197" s="412"/>
      <c r="F197" s="412"/>
      <c r="G197" s="412"/>
      <c r="H197" s="412"/>
      <c r="I197" s="412"/>
    </row>
    <row r="198" spans="1:9" ht="14.25" customHeight="1" x14ac:dyDescent="0.2">
      <c r="A198" s="401"/>
      <c r="B198" s="408"/>
      <c r="C198" s="404"/>
      <c r="D198" s="412"/>
      <c r="E198" s="412"/>
      <c r="F198" s="412"/>
      <c r="G198" s="412"/>
      <c r="H198" s="412"/>
      <c r="I198" s="412"/>
    </row>
    <row r="199" spans="1:9" ht="14.25" customHeight="1" x14ac:dyDescent="0.2">
      <c r="A199" s="401"/>
      <c r="B199" s="408"/>
      <c r="C199" s="404"/>
      <c r="D199" s="412"/>
      <c r="E199" s="412"/>
      <c r="F199" s="412"/>
      <c r="G199" s="412"/>
      <c r="H199" s="412"/>
      <c r="I199" s="412"/>
    </row>
    <row r="200" spans="1:9" ht="14.25" customHeight="1" x14ac:dyDescent="0.2">
      <c r="A200" s="401"/>
      <c r="B200" s="408"/>
      <c r="C200" s="404"/>
      <c r="D200" s="412"/>
      <c r="E200" s="412"/>
      <c r="F200" s="412"/>
      <c r="G200" s="412"/>
      <c r="H200" s="412"/>
      <c r="I200" s="412"/>
    </row>
    <row r="201" spans="1:9" ht="14.25" customHeight="1" x14ac:dyDescent="0.2">
      <c r="A201" s="399"/>
      <c r="B201" s="423"/>
      <c r="C201" s="404"/>
      <c r="D201" s="412"/>
      <c r="E201" s="412"/>
      <c r="F201" s="412"/>
      <c r="G201" s="412"/>
      <c r="H201" s="412"/>
      <c r="I201" s="412"/>
    </row>
    <row r="202" spans="1:9" ht="14.25" customHeight="1" x14ac:dyDescent="0.2">
      <c r="A202" s="401"/>
      <c r="B202" s="387"/>
      <c r="C202" s="404"/>
      <c r="D202" s="412"/>
      <c r="E202" s="412"/>
      <c r="F202" s="412"/>
      <c r="G202" s="412"/>
      <c r="H202" s="412"/>
      <c r="I202" s="412"/>
    </row>
    <row r="203" spans="1:9" ht="14.25" customHeight="1" x14ac:dyDescent="0.2">
      <c r="A203" s="401"/>
      <c r="C203" s="404"/>
      <c r="D203" s="412"/>
      <c r="E203" s="412"/>
      <c r="F203" s="412"/>
      <c r="G203" s="412"/>
      <c r="H203" s="412"/>
      <c r="I203" s="412"/>
    </row>
    <row r="204" spans="1:9" ht="14.25" customHeight="1" x14ac:dyDescent="0.2">
      <c r="A204" s="401"/>
      <c r="C204" s="404"/>
      <c r="D204" s="412"/>
      <c r="E204" s="412"/>
      <c r="F204" s="412"/>
      <c r="G204" s="412"/>
      <c r="H204" s="412"/>
      <c r="I204" s="412"/>
    </row>
    <row r="205" spans="1:9" ht="14.25" customHeight="1" x14ac:dyDescent="0.2">
      <c r="A205" s="401"/>
      <c r="B205" s="408"/>
      <c r="C205" s="404"/>
      <c r="D205" s="412"/>
      <c r="E205" s="412"/>
      <c r="F205" s="412"/>
      <c r="G205" s="412"/>
      <c r="H205" s="412"/>
      <c r="I205" s="412"/>
    </row>
    <row r="206" spans="1:9" ht="14.25" customHeight="1" x14ac:dyDescent="0.2">
      <c r="A206" s="401"/>
      <c r="B206" s="408"/>
      <c r="C206" s="404"/>
      <c r="D206" s="412"/>
      <c r="E206" s="412"/>
      <c r="F206" s="412"/>
      <c r="G206" s="412"/>
      <c r="H206" s="412"/>
      <c r="I206" s="412"/>
    </row>
    <row r="207" spans="1:9" ht="14.25" customHeight="1" x14ac:dyDescent="0.2">
      <c r="A207" s="401"/>
      <c r="C207" s="404"/>
      <c r="D207" s="412"/>
      <c r="E207" s="412"/>
      <c r="F207" s="412"/>
      <c r="G207" s="412"/>
      <c r="H207" s="412"/>
      <c r="I207" s="412"/>
    </row>
    <row r="208" spans="1:9" ht="14.25" customHeight="1" x14ac:dyDescent="0.2">
      <c r="A208" s="399"/>
      <c r="C208" s="404"/>
      <c r="D208" s="412"/>
      <c r="E208" s="412"/>
      <c r="F208" s="412"/>
      <c r="G208" s="412"/>
      <c r="H208" s="412"/>
      <c r="I208" s="412"/>
    </row>
    <row r="209" spans="1:9" ht="14.25" customHeight="1" x14ac:dyDescent="0.2">
      <c r="A209" s="401"/>
      <c r="B209" s="387"/>
      <c r="C209" s="404"/>
      <c r="D209" s="412"/>
      <c r="E209" s="412"/>
      <c r="F209" s="412"/>
      <c r="G209" s="412"/>
      <c r="H209" s="412"/>
      <c r="I209" s="412"/>
    </row>
    <row r="210" spans="1:9" ht="14.25" customHeight="1" x14ac:dyDescent="0.2">
      <c r="A210" s="401"/>
      <c r="C210" s="404"/>
      <c r="D210" s="412"/>
      <c r="E210" s="412"/>
      <c r="F210" s="412"/>
      <c r="G210" s="412"/>
      <c r="H210" s="412"/>
      <c r="I210" s="412"/>
    </row>
    <row r="211" spans="1:9" ht="14.25" customHeight="1" x14ac:dyDescent="0.2">
      <c r="A211" s="401"/>
      <c r="C211" s="404"/>
      <c r="D211" s="412"/>
      <c r="E211" s="412"/>
      <c r="F211" s="412"/>
      <c r="G211" s="412"/>
      <c r="H211" s="412"/>
      <c r="I211" s="412"/>
    </row>
    <row r="212" spans="1:9" ht="14.25" customHeight="1" x14ac:dyDescent="0.2">
      <c r="A212" s="401"/>
      <c r="C212" s="404"/>
      <c r="D212" s="412"/>
      <c r="E212" s="412"/>
      <c r="F212" s="412"/>
      <c r="G212" s="412"/>
      <c r="H212" s="412"/>
      <c r="I212" s="412"/>
    </row>
    <row r="213" spans="1:9" ht="14.25" customHeight="1" x14ac:dyDescent="0.2">
      <c r="A213" s="401"/>
      <c r="C213" s="404"/>
      <c r="D213" s="412"/>
      <c r="E213" s="412"/>
      <c r="F213" s="412"/>
      <c r="G213" s="412"/>
      <c r="H213" s="412"/>
      <c r="I213" s="412"/>
    </row>
    <row r="214" spans="1:9" ht="14.25" customHeight="1" x14ac:dyDescent="0.2">
      <c r="A214" s="401"/>
      <c r="C214" s="404"/>
      <c r="D214" s="412"/>
      <c r="E214" s="412"/>
      <c r="F214" s="412"/>
      <c r="G214" s="412"/>
      <c r="H214" s="412"/>
      <c r="I214" s="412"/>
    </row>
    <row r="215" spans="1:9" ht="14.25" customHeight="1" x14ac:dyDescent="0.2">
      <c r="A215" s="399"/>
      <c r="C215" s="404"/>
      <c r="D215" s="412"/>
      <c r="E215" s="412"/>
      <c r="F215" s="412"/>
      <c r="G215" s="412"/>
      <c r="H215" s="412"/>
      <c r="I215" s="412"/>
    </row>
    <row r="216" spans="1:9" ht="14.25" customHeight="1" x14ac:dyDescent="0.2">
      <c r="A216" s="401"/>
      <c r="B216" s="387"/>
      <c r="C216" s="404"/>
      <c r="D216" s="412"/>
      <c r="E216" s="412"/>
      <c r="F216" s="412"/>
      <c r="G216" s="412"/>
      <c r="H216" s="412"/>
      <c r="I216" s="412"/>
    </row>
    <row r="217" spans="1:9" ht="14.25" customHeight="1" x14ac:dyDescent="0.2">
      <c r="A217" s="401"/>
      <c r="C217" s="404"/>
      <c r="D217" s="412"/>
      <c r="E217" s="412"/>
      <c r="F217" s="412"/>
      <c r="G217" s="412"/>
      <c r="H217" s="412"/>
      <c r="I217" s="412"/>
    </row>
    <row r="218" spans="1:9" ht="14.25" customHeight="1" x14ac:dyDescent="0.2">
      <c r="A218" s="401"/>
      <c r="C218" s="404"/>
      <c r="D218" s="412"/>
      <c r="E218" s="412"/>
      <c r="F218" s="412"/>
      <c r="G218" s="412"/>
      <c r="H218" s="412"/>
      <c r="I218" s="412"/>
    </row>
    <row r="219" spans="1:9" ht="14.25" customHeight="1" x14ac:dyDescent="0.2">
      <c r="A219" s="401"/>
      <c r="B219" s="423"/>
      <c r="C219" s="404"/>
      <c r="D219" s="412"/>
      <c r="E219" s="412"/>
      <c r="F219" s="412"/>
      <c r="G219" s="412"/>
      <c r="H219" s="412"/>
      <c r="I219" s="412"/>
    </row>
    <row r="220" spans="1:9" ht="14.25" customHeight="1" x14ac:dyDescent="0.2">
      <c r="A220" s="401"/>
      <c r="B220" s="423"/>
      <c r="C220" s="404"/>
      <c r="D220" s="412"/>
      <c r="E220" s="412"/>
      <c r="F220" s="412"/>
      <c r="G220" s="412"/>
      <c r="H220" s="412"/>
      <c r="I220" s="412"/>
    </row>
    <row r="221" spans="1:9" ht="14.25" customHeight="1" x14ac:dyDescent="0.2">
      <c r="A221" s="401"/>
      <c r="B221" s="423"/>
      <c r="C221" s="404"/>
      <c r="D221" s="412"/>
      <c r="E221" s="412"/>
      <c r="F221" s="412"/>
      <c r="G221" s="412"/>
      <c r="H221" s="412"/>
      <c r="I221" s="412"/>
    </row>
    <row r="222" spans="1:9" ht="14.25" customHeight="1" x14ac:dyDescent="0.2">
      <c r="A222" s="399"/>
      <c r="B222" s="423"/>
      <c r="C222" s="404"/>
      <c r="D222" s="412"/>
      <c r="E222" s="412"/>
      <c r="F222" s="412"/>
      <c r="G222" s="412"/>
      <c r="H222" s="412"/>
      <c r="I222" s="412"/>
    </row>
    <row r="223" spans="1:9" ht="14.25" customHeight="1" x14ac:dyDescent="0.2">
      <c r="A223" s="401"/>
      <c r="B223" s="387"/>
      <c r="C223" s="404"/>
      <c r="D223" s="412"/>
      <c r="E223" s="412"/>
      <c r="F223" s="412"/>
      <c r="G223" s="412"/>
      <c r="H223" s="412"/>
      <c r="I223" s="412"/>
    </row>
    <row r="224" spans="1:9" ht="14.25" customHeight="1" x14ac:dyDescent="0.2">
      <c r="A224" s="401"/>
      <c r="C224" s="404"/>
      <c r="D224" s="412"/>
      <c r="E224" s="412"/>
      <c r="F224" s="412"/>
      <c r="G224" s="412"/>
      <c r="H224" s="412"/>
      <c r="I224" s="412"/>
    </row>
    <row r="225" spans="1:9" ht="14.25" customHeight="1" x14ac:dyDescent="0.2">
      <c r="A225" s="401"/>
      <c r="C225" s="404"/>
      <c r="D225" s="412"/>
      <c r="E225" s="412"/>
      <c r="F225" s="412"/>
      <c r="G225" s="412"/>
      <c r="H225" s="412"/>
      <c r="I225" s="412"/>
    </row>
    <row r="226" spans="1:9" ht="14.25" customHeight="1" x14ac:dyDescent="0.2">
      <c r="A226" s="401"/>
      <c r="B226" s="408"/>
      <c r="C226" s="404"/>
      <c r="D226" s="412"/>
      <c r="E226" s="412"/>
      <c r="F226" s="412"/>
      <c r="G226" s="412"/>
      <c r="H226" s="412"/>
      <c r="I226" s="412"/>
    </row>
    <row r="227" spans="1:9" ht="14.25" customHeight="1" x14ac:dyDescent="0.2">
      <c r="A227" s="401"/>
      <c r="B227" s="408"/>
      <c r="C227" s="404"/>
      <c r="D227" s="412"/>
      <c r="E227" s="412"/>
      <c r="F227" s="412"/>
      <c r="G227" s="412"/>
      <c r="H227" s="412"/>
      <c r="I227" s="412"/>
    </row>
    <row r="228" spans="1:9" ht="14.25" customHeight="1" x14ac:dyDescent="0.2">
      <c r="A228" s="401"/>
      <c r="B228" s="408"/>
      <c r="C228" s="404"/>
      <c r="D228" s="412"/>
      <c r="E228" s="412"/>
      <c r="F228" s="412"/>
      <c r="G228" s="412"/>
      <c r="H228" s="412"/>
      <c r="I228" s="412"/>
    </row>
    <row r="229" spans="1:9" ht="14.25" customHeight="1" x14ac:dyDescent="0.2">
      <c r="A229" s="399"/>
      <c r="C229" s="379"/>
      <c r="D229" s="412"/>
      <c r="E229" s="412"/>
      <c r="F229" s="412"/>
      <c r="G229" s="412"/>
      <c r="H229" s="412"/>
      <c r="I229" s="412"/>
    </row>
    <row r="230" spans="1:9" ht="14.25" customHeight="1" x14ac:dyDescent="0.2">
      <c r="A230" s="401"/>
      <c r="B230" s="387"/>
      <c r="C230" s="404"/>
      <c r="D230" s="412"/>
      <c r="E230" s="412"/>
      <c r="F230" s="412"/>
      <c r="G230" s="412"/>
      <c r="H230" s="412"/>
      <c r="I230" s="412"/>
    </row>
    <row r="231" spans="1:9" ht="14.25" customHeight="1" x14ac:dyDescent="0.2">
      <c r="A231" s="401"/>
      <c r="C231" s="404"/>
      <c r="D231" s="412"/>
      <c r="E231" s="412"/>
      <c r="F231" s="412"/>
      <c r="G231" s="412"/>
      <c r="H231" s="412"/>
      <c r="I231" s="412"/>
    </row>
    <row r="232" spans="1:9" ht="14.25" customHeight="1" x14ac:dyDescent="0.2">
      <c r="A232" s="401"/>
      <c r="C232" s="404"/>
      <c r="D232" s="412"/>
      <c r="E232" s="412"/>
      <c r="F232" s="412"/>
      <c r="G232" s="412"/>
      <c r="H232" s="412"/>
      <c r="I232" s="412"/>
    </row>
    <row r="233" spans="1:9" ht="14.25" customHeight="1" x14ac:dyDescent="0.2">
      <c r="A233" s="401"/>
      <c r="C233" s="404"/>
      <c r="D233" s="412"/>
      <c r="E233" s="412"/>
      <c r="F233" s="412"/>
      <c r="G233" s="412"/>
      <c r="H233" s="412"/>
      <c r="I233" s="412"/>
    </row>
    <row r="234" spans="1:9" ht="14.25" customHeight="1" x14ac:dyDescent="0.2">
      <c r="A234" s="401"/>
      <c r="C234" s="404"/>
      <c r="D234" s="412"/>
      <c r="E234" s="412"/>
      <c r="F234" s="412"/>
      <c r="G234" s="412"/>
      <c r="H234" s="412"/>
      <c r="I234" s="412"/>
    </row>
    <row r="235" spans="1:9" ht="14.25" customHeight="1" x14ac:dyDescent="0.2">
      <c r="A235" s="401"/>
      <c r="C235" s="404"/>
      <c r="D235" s="412"/>
      <c r="E235" s="412"/>
      <c r="F235" s="412"/>
      <c r="G235" s="412"/>
      <c r="H235" s="412"/>
      <c r="I235" s="412"/>
    </row>
    <row r="236" spans="1:9" ht="14.25" customHeight="1" x14ac:dyDescent="0.2">
      <c r="A236" s="399"/>
      <c r="C236" s="379"/>
      <c r="D236" s="412"/>
      <c r="E236" s="412"/>
      <c r="F236" s="412"/>
      <c r="G236" s="412"/>
      <c r="H236" s="412"/>
      <c r="I236" s="412"/>
    </row>
    <row r="237" spans="1:9" ht="14.25" customHeight="1" x14ac:dyDescent="0.2">
      <c r="A237" s="401"/>
      <c r="B237" s="387"/>
      <c r="C237" s="404"/>
      <c r="D237" s="412"/>
      <c r="E237" s="412"/>
      <c r="F237" s="412"/>
      <c r="G237" s="412"/>
      <c r="H237" s="412"/>
      <c r="I237" s="412"/>
    </row>
    <row r="238" spans="1:9" ht="14.25" customHeight="1" x14ac:dyDescent="0.2">
      <c r="A238" s="401"/>
      <c r="C238" s="404"/>
      <c r="D238" s="412"/>
      <c r="E238" s="412"/>
      <c r="F238" s="412"/>
      <c r="G238" s="412"/>
      <c r="H238" s="412"/>
      <c r="I238" s="412"/>
    </row>
    <row r="239" spans="1:9" ht="14.25" customHeight="1" x14ac:dyDescent="0.2">
      <c r="A239" s="401"/>
      <c r="C239" s="404"/>
      <c r="D239" s="412"/>
      <c r="E239" s="412"/>
      <c r="F239" s="412"/>
      <c r="G239" s="412"/>
      <c r="H239" s="412"/>
      <c r="I239" s="412"/>
    </row>
    <row r="240" spans="1:9" ht="14.25" customHeight="1" x14ac:dyDescent="0.2">
      <c r="A240" s="401"/>
      <c r="C240" s="404"/>
      <c r="D240" s="412"/>
      <c r="E240" s="412"/>
      <c r="F240" s="412"/>
      <c r="G240" s="412"/>
      <c r="H240" s="412"/>
      <c r="I240" s="412"/>
    </row>
    <row r="241" spans="1:9" ht="14.25" customHeight="1" x14ac:dyDescent="0.2">
      <c r="A241" s="401"/>
      <c r="C241" s="404"/>
      <c r="D241" s="412"/>
      <c r="E241" s="412"/>
      <c r="F241" s="412"/>
      <c r="G241" s="412"/>
      <c r="H241" s="412"/>
      <c r="I241" s="412"/>
    </row>
    <row r="242" spans="1:9" ht="14.25" customHeight="1" x14ac:dyDescent="0.2">
      <c r="A242" s="401"/>
      <c r="C242" s="404"/>
      <c r="D242" s="412"/>
      <c r="E242" s="412"/>
      <c r="F242" s="412"/>
      <c r="G242" s="412"/>
      <c r="H242" s="412"/>
      <c r="I242" s="412"/>
    </row>
    <row r="243" spans="1:9" ht="14.25" customHeight="1" x14ac:dyDescent="0.2">
      <c r="A243" s="399"/>
      <c r="C243" s="379"/>
      <c r="D243" s="412"/>
      <c r="E243" s="412"/>
      <c r="F243" s="412"/>
      <c r="G243" s="412"/>
      <c r="H243" s="412"/>
      <c r="I243" s="412"/>
    </row>
    <row r="244" spans="1:9" ht="14.25" customHeight="1" x14ac:dyDescent="0.2">
      <c r="A244" s="401"/>
      <c r="B244" s="387"/>
      <c r="C244" s="404"/>
      <c r="D244" s="412"/>
      <c r="E244" s="412"/>
      <c r="F244" s="412"/>
      <c r="G244" s="412"/>
      <c r="H244" s="412"/>
      <c r="I244" s="412"/>
    </row>
    <row r="245" spans="1:9" ht="14.25" customHeight="1" x14ac:dyDescent="0.2">
      <c r="A245" s="401"/>
      <c r="B245" s="408"/>
      <c r="C245" s="404"/>
      <c r="D245" s="412"/>
      <c r="E245" s="412"/>
      <c r="F245" s="412"/>
      <c r="G245" s="412"/>
      <c r="H245" s="412"/>
      <c r="I245" s="412"/>
    </row>
    <row r="246" spans="1:9" ht="14.25" customHeight="1" x14ac:dyDescent="0.2">
      <c r="A246" s="401"/>
      <c r="B246" s="408"/>
      <c r="C246" s="404"/>
      <c r="D246" s="412"/>
      <c r="E246" s="412"/>
      <c r="F246" s="412"/>
      <c r="G246" s="412"/>
      <c r="H246" s="412"/>
      <c r="I246" s="412"/>
    </row>
    <row r="247" spans="1:9" ht="14.25" customHeight="1" x14ac:dyDescent="0.2">
      <c r="A247" s="401"/>
      <c r="B247" s="408"/>
      <c r="C247" s="404"/>
      <c r="D247" s="412"/>
      <c r="E247" s="412"/>
      <c r="F247" s="412"/>
      <c r="G247" s="412"/>
      <c r="H247" s="412"/>
      <c r="I247" s="412"/>
    </row>
    <row r="248" spans="1:9" ht="14.25" customHeight="1" x14ac:dyDescent="0.2">
      <c r="A248" s="401"/>
      <c r="B248" s="408"/>
      <c r="C248" s="404"/>
      <c r="D248" s="412"/>
      <c r="E248" s="412"/>
      <c r="F248" s="412"/>
      <c r="G248" s="412"/>
      <c r="H248" s="412"/>
      <c r="I248" s="412"/>
    </row>
    <row r="249" spans="1:9" ht="14.25" customHeight="1" x14ac:dyDescent="0.2">
      <c r="A249" s="401"/>
      <c r="B249" s="408"/>
      <c r="C249" s="404"/>
      <c r="D249" s="412"/>
      <c r="E249" s="412"/>
      <c r="F249" s="412"/>
      <c r="G249" s="412"/>
      <c r="H249" s="412"/>
      <c r="I249" s="412"/>
    </row>
    <row r="250" spans="1:9" ht="14.25" customHeight="1" x14ac:dyDescent="0.2">
      <c r="A250" s="399"/>
      <c r="B250" s="408"/>
      <c r="C250" s="404"/>
      <c r="D250" s="412"/>
      <c r="E250" s="412"/>
      <c r="F250" s="412"/>
      <c r="G250" s="412"/>
      <c r="H250" s="412"/>
      <c r="I250" s="412"/>
    </row>
    <row r="251" spans="1:9" ht="14.25" customHeight="1" x14ac:dyDescent="0.2">
      <c r="A251" s="401"/>
      <c r="B251" s="387"/>
      <c r="C251" s="404"/>
      <c r="D251" s="412"/>
      <c r="E251" s="412"/>
      <c r="F251" s="412"/>
      <c r="G251" s="412"/>
      <c r="H251" s="412"/>
      <c r="I251" s="412"/>
    </row>
    <row r="252" spans="1:9" ht="14.25" customHeight="1" x14ac:dyDescent="0.2">
      <c r="A252" s="401"/>
      <c r="B252" s="408"/>
      <c r="C252" s="404"/>
      <c r="D252" s="412"/>
      <c r="E252" s="412"/>
      <c r="F252" s="412"/>
      <c r="G252" s="412"/>
      <c r="H252" s="412"/>
      <c r="I252" s="412"/>
    </row>
    <row r="253" spans="1:9" ht="14.25" customHeight="1" x14ac:dyDescent="0.2">
      <c r="A253" s="401"/>
      <c r="B253" s="408"/>
      <c r="C253" s="404"/>
      <c r="D253" s="412"/>
      <c r="E253" s="412"/>
      <c r="F253" s="412"/>
      <c r="G253" s="412"/>
      <c r="H253" s="412"/>
      <c r="I253" s="412"/>
    </row>
    <row r="254" spans="1:9" ht="14.25" customHeight="1" x14ac:dyDescent="0.2">
      <c r="A254" s="401"/>
      <c r="B254" s="408"/>
      <c r="C254" s="404"/>
      <c r="D254" s="412"/>
      <c r="E254" s="412"/>
      <c r="F254" s="412"/>
      <c r="G254" s="412"/>
      <c r="H254" s="412"/>
      <c r="I254" s="412"/>
    </row>
    <row r="255" spans="1:9" ht="14.25" customHeight="1" x14ac:dyDescent="0.2">
      <c r="A255" s="401"/>
      <c r="B255" s="408"/>
      <c r="C255" s="404"/>
      <c r="D255" s="412"/>
      <c r="E255" s="412"/>
      <c r="F255" s="412"/>
      <c r="G255" s="412"/>
      <c r="H255" s="412"/>
      <c r="I255" s="412"/>
    </row>
    <row r="256" spans="1:9" ht="14.25" customHeight="1" x14ac:dyDescent="0.2">
      <c r="A256" s="401"/>
      <c r="B256" s="408"/>
      <c r="D256" s="412"/>
      <c r="E256" s="412"/>
      <c r="F256" s="412"/>
      <c r="G256" s="412"/>
      <c r="H256" s="412"/>
      <c r="I256" s="412"/>
    </row>
    <row r="257" spans="1:9" ht="14.25" customHeight="1" x14ac:dyDescent="0.2">
      <c r="A257" s="399"/>
      <c r="B257" s="408"/>
      <c r="C257" s="404"/>
      <c r="D257" s="412"/>
      <c r="E257" s="412"/>
      <c r="F257" s="412"/>
      <c r="G257" s="412"/>
      <c r="H257" s="412"/>
      <c r="I257" s="412"/>
    </row>
    <row r="258" spans="1:9" ht="14.25" customHeight="1" x14ac:dyDescent="0.2">
      <c r="A258" s="401"/>
      <c r="B258" s="387"/>
      <c r="C258" s="404"/>
      <c r="D258" s="412"/>
      <c r="E258" s="412"/>
      <c r="F258" s="412"/>
      <c r="G258" s="412"/>
      <c r="H258" s="412"/>
      <c r="I258" s="412"/>
    </row>
    <row r="259" spans="1:9" ht="14.25" customHeight="1" x14ac:dyDescent="0.2">
      <c r="A259" s="401"/>
      <c r="B259" s="387"/>
      <c r="C259" s="404"/>
      <c r="D259" s="412"/>
      <c r="E259" s="412"/>
      <c r="F259" s="412"/>
      <c r="G259" s="412"/>
      <c r="H259" s="412"/>
      <c r="I259" s="412"/>
    </row>
    <row r="260" spans="1:9" ht="14.25" customHeight="1" x14ac:dyDescent="0.2">
      <c r="A260" s="401"/>
      <c r="B260" s="387"/>
      <c r="C260" s="404"/>
      <c r="D260" s="412"/>
      <c r="E260" s="412"/>
      <c r="F260" s="412"/>
      <c r="G260" s="412"/>
      <c r="H260" s="412"/>
      <c r="I260" s="412"/>
    </row>
    <row r="261" spans="1:9" ht="14.25" customHeight="1" x14ac:dyDescent="0.2">
      <c r="A261" s="401"/>
      <c r="B261" s="387"/>
      <c r="C261" s="404"/>
      <c r="D261" s="412"/>
      <c r="E261" s="412"/>
      <c r="F261" s="412"/>
      <c r="G261" s="412"/>
      <c r="H261" s="412"/>
      <c r="I261" s="412"/>
    </row>
    <row r="262" spans="1:9" ht="14.25" customHeight="1" x14ac:dyDescent="0.2">
      <c r="A262" s="401"/>
      <c r="B262" s="387"/>
      <c r="C262" s="404"/>
      <c r="D262" s="412"/>
      <c r="E262" s="412"/>
      <c r="F262" s="412"/>
      <c r="G262" s="412"/>
      <c r="H262" s="412"/>
      <c r="I262" s="412"/>
    </row>
    <row r="263" spans="1:9" ht="14.25" customHeight="1" x14ac:dyDescent="0.2">
      <c r="A263" s="401"/>
      <c r="B263" s="387"/>
      <c r="C263" s="404"/>
      <c r="D263" s="412"/>
      <c r="E263" s="412"/>
      <c r="F263" s="412"/>
      <c r="G263" s="412"/>
      <c r="H263" s="412"/>
      <c r="I263" s="412"/>
    </row>
    <row r="264" spans="1:9" ht="14.25" customHeight="1" x14ac:dyDescent="0.2">
      <c r="A264" s="399"/>
      <c r="B264" s="387"/>
      <c r="C264" s="404"/>
      <c r="D264" s="412"/>
      <c r="E264" s="412"/>
      <c r="F264" s="412"/>
      <c r="G264" s="412"/>
      <c r="H264" s="412"/>
      <c r="I264" s="412"/>
    </row>
    <row r="265" spans="1:9" ht="14.25" customHeight="1" x14ac:dyDescent="0.2">
      <c r="A265" s="401"/>
      <c r="B265" s="387"/>
      <c r="C265" s="404"/>
      <c r="D265" s="412"/>
      <c r="E265" s="412"/>
      <c r="F265" s="412"/>
      <c r="G265" s="412"/>
      <c r="H265" s="412"/>
      <c r="I265" s="412"/>
    </row>
    <row r="266" spans="1:9" ht="14.25" customHeight="1" x14ac:dyDescent="0.2">
      <c r="A266" s="401"/>
      <c r="B266" s="387"/>
      <c r="C266" s="404"/>
      <c r="D266" s="412"/>
      <c r="E266" s="412"/>
      <c r="F266" s="412"/>
      <c r="G266" s="412"/>
      <c r="H266" s="412"/>
      <c r="I266" s="412"/>
    </row>
    <row r="267" spans="1:9" ht="14.25" customHeight="1" x14ac:dyDescent="0.2">
      <c r="A267" s="401"/>
      <c r="B267" s="387"/>
      <c r="C267" s="404"/>
      <c r="D267" s="412"/>
      <c r="E267" s="412"/>
      <c r="F267" s="412"/>
      <c r="G267" s="412"/>
      <c r="H267" s="412"/>
      <c r="I267" s="412"/>
    </row>
    <row r="268" spans="1:9" ht="14.25" customHeight="1" x14ac:dyDescent="0.2">
      <c r="A268" s="401"/>
      <c r="B268" s="387"/>
      <c r="C268" s="404"/>
      <c r="D268" s="412"/>
      <c r="E268" s="412"/>
      <c r="F268" s="412"/>
      <c r="G268" s="412"/>
      <c r="H268" s="412"/>
      <c r="I268" s="412"/>
    </row>
    <row r="269" spans="1:9" ht="14.25" customHeight="1" x14ac:dyDescent="0.2">
      <c r="A269" s="401"/>
      <c r="B269" s="387"/>
      <c r="C269" s="404"/>
      <c r="D269" s="412"/>
      <c r="E269" s="412"/>
      <c r="F269" s="412"/>
      <c r="G269" s="412"/>
      <c r="H269" s="412"/>
      <c r="I269" s="412"/>
    </row>
    <row r="270" spans="1:9" ht="14.25" customHeight="1" x14ac:dyDescent="0.2">
      <c r="A270" s="401"/>
      <c r="B270" s="387"/>
      <c r="C270" s="404"/>
      <c r="D270" s="412"/>
      <c r="E270" s="412"/>
      <c r="F270" s="412"/>
      <c r="G270" s="412"/>
      <c r="H270" s="412"/>
      <c r="I270" s="412"/>
    </row>
    <row r="271" spans="1:9" ht="14.25" customHeight="1" x14ac:dyDescent="0.2">
      <c r="A271" s="399"/>
      <c r="B271" s="387"/>
      <c r="C271" s="399"/>
      <c r="D271" s="412"/>
      <c r="E271" s="412"/>
      <c r="F271" s="412"/>
      <c r="G271" s="412"/>
      <c r="H271" s="412"/>
      <c r="I271" s="412"/>
    </row>
    <row r="272" spans="1:9" ht="14.25" customHeight="1" x14ac:dyDescent="0.2">
      <c r="A272" s="401"/>
      <c r="B272" s="387"/>
      <c r="C272" s="404"/>
      <c r="D272" s="412"/>
      <c r="E272" s="412"/>
      <c r="F272" s="412"/>
      <c r="G272" s="412"/>
      <c r="H272" s="412"/>
      <c r="I272" s="412"/>
    </row>
    <row r="273" spans="1:9" ht="14.25" customHeight="1" x14ac:dyDescent="0.2">
      <c r="A273" s="401"/>
      <c r="B273" s="387"/>
      <c r="C273" s="404"/>
      <c r="D273" s="412"/>
      <c r="E273" s="412"/>
      <c r="F273" s="412"/>
      <c r="G273" s="412"/>
      <c r="H273" s="412"/>
      <c r="I273" s="412"/>
    </row>
    <row r="274" spans="1:9" ht="14.25" customHeight="1" x14ac:dyDescent="0.2">
      <c r="A274" s="401"/>
      <c r="B274" s="387"/>
      <c r="C274" s="404"/>
      <c r="D274" s="412"/>
      <c r="E274" s="412"/>
      <c r="F274" s="412"/>
      <c r="G274" s="412"/>
      <c r="H274" s="412"/>
      <c r="I274" s="412"/>
    </row>
    <row r="275" spans="1:9" ht="14.25" customHeight="1" x14ac:dyDescent="0.2">
      <c r="A275" s="401"/>
      <c r="B275" s="387"/>
      <c r="C275" s="404"/>
      <c r="D275" s="412"/>
      <c r="E275" s="412"/>
      <c r="F275" s="412"/>
      <c r="G275" s="412"/>
      <c r="H275" s="412"/>
      <c r="I275" s="412"/>
    </row>
    <row r="276" spans="1:9" ht="14.25" customHeight="1" x14ac:dyDescent="0.2">
      <c r="A276" s="401"/>
      <c r="B276" s="387"/>
      <c r="C276" s="404"/>
      <c r="D276" s="412"/>
      <c r="E276" s="412"/>
      <c r="F276" s="412"/>
      <c r="G276" s="412"/>
      <c r="H276" s="412"/>
      <c r="I276" s="412"/>
    </row>
    <row r="277" spans="1:9" ht="14.25" customHeight="1" x14ac:dyDescent="0.2">
      <c r="A277" s="401"/>
      <c r="B277" s="387"/>
      <c r="C277" s="404"/>
      <c r="D277" s="412"/>
      <c r="E277" s="412"/>
      <c r="F277" s="412"/>
      <c r="G277" s="412"/>
      <c r="H277" s="412"/>
      <c r="I277" s="412"/>
    </row>
    <row r="278" spans="1:9" ht="14.25" customHeight="1" x14ac:dyDescent="0.2">
      <c r="A278" s="399"/>
      <c r="B278" s="387"/>
      <c r="C278" s="399"/>
      <c r="D278" s="412"/>
      <c r="E278" s="412"/>
      <c r="F278" s="412"/>
      <c r="G278" s="412"/>
      <c r="H278" s="412"/>
      <c r="I278" s="412"/>
    </row>
    <row r="279" spans="1:9" ht="14.25" customHeight="1" x14ac:dyDescent="0.2">
      <c r="A279" s="401"/>
      <c r="B279" s="387"/>
      <c r="C279" s="404"/>
      <c r="D279" s="412"/>
      <c r="E279" s="412"/>
      <c r="F279" s="412"/>
      <c r="G279" s="412"/>
      <c r="H279" s="412"/>
      <c r="I279" s="412"/>
    </row>
    <row r="280" spans="1:9" ht="14.25" customHeight="1" x14ac:dyDescent="0.2">
      <c r="A280" s="401"/>
      <c r="B280" s="408"/>
      <c r="C280" s="404"/>
      <c r="D280" s="412"/>
      <c r="E280" s="412"/>
      <c r="F280" s="412"/>
      <c r="G280" s="412"/>
      <c r="H280" s="412"/>
      <c r="I280" s="412"/>
    </row>
    <row r="281" spans="1:9" ht="14.25" customHeight="1" x14ac:dyDescent="0.2">
      <c r="A281" s="401"/>
      <c r="B281" s="408"/>
      <c r="C281" s="404"/>
      <c r="D281" s="412"/>
      <c r="E281" s="412"/>
      <c r="F281" s="412"/>
      <c r="G281" s="412"/>
      <c r="H281" s="412"/>
      <c r="I281" s="412"/>
    </row>
    <row r="282" spans="1:9" ht="14.25" customHeight="1" x14ac:dyDescent="0.2">
      <c r="A282" s="401"/>
      <c r="B282" s="408"/>
      <c r="C282" s="404"/>
      <c r="D282" s="412"/>
      <c r="E282" s="412"/>
      <c r="F282" s="412"/>
      <c r="G282" s="412"/>
      <c r="H282" s="412"/>
      <c r="I282" s="412"/>
    </row>
    <row r="283" spans="1:9" ht="14.25" customHeight="1" x14ac:dyDescent="0.2">
      <c r="A283" s="401"/>
      <c r="B283" s="408"/>
      <c r="C283" s="404"/>
      <c r="D283" s="412"/>
      <c r="E283" s="412"/>
      <c r="F283" s="412"/>
      <c r="G283" s="412"/>
      <c r="H283" s="412"/>
      <c r="I283" s="412"/>
    </row>
    <row r="284" spans="1:9" ht="14.25" customHeight="1" x14ac:dyDescent="0.2">
      <c r="A284" s="401"/>
      <c r="B284" s="408"/>
      <c r="C284" s="404"/>
      <c r="D284" s="412"/>
      <c r="E284" s="412"/>
      <c r="F284" s="412"/>
      <c r="G284" s="412"/>
      <c r="H284" s="412"/>
      <c r="I284" s="412"/>
    </row>
    <row r="285" spans="1:9" x14ac:dyDescent="0.2">
      <c r="A285" s="401"/>
      <c r="B285" s="404"/>
      <c r="C285" s="415"/>
      <c r="D285" s="411"/>
      <c r="E285" s="411"/>
      <c r="F285" s="411"/>
      <c r="G285" s="411"/>
      <c r="H285" s="411"/>
      <c r="I285" s="411"/>
    </row>
    <row r="286" spans="1:9" ht="15.75" x14ac:dyDescent="0.2">
      <c r="A286" s="424"/>
      <c r="B286" s="408"/>
      <c r="C286" s="404"/>
      <c r="D286" s="404"/>
      <c r="E286" s="404"/>
      <c r="F286" s="404"/>
      <c r="G286" s="404"/>
      <c r="H286" s="404"/>
      <c r="I286" s="404"/>
    </row>
    <row r="287" spans="1:9" x14ac:dyDescent="0.2">
      <c r="C287" s="370"/>
      <c r="D287" s="425"/>
      <c r="E287" s="425"/>
      <c r="F287" s="425"/>
      <c r="G287" s="425"/>
      <c r="H287" s="425"/>
      <c r="I287" s="425"/>
    </row>
    <row r="288" spans="1:9" x14ac:dyDescent="0.2">
      <c r="C288" s="370"/>
    </row>
    <row r="289" spans="1:9" x14ac:dyDescent="0.2">
      <c r="A289" s="379"/>
      <c r="C289" s="380"/>
      <c r="D289" s="380"/>
      <c r="E289" s="380"/>
      <c r="F289" s="380"/>
      <c r="G289" s="380"/>
      <c r="H289" s="380"/>
      <c r="I289" s="380"/>
    </row>
    <row r="290" spans="1:9" x14ac:dyDescent="0.2">
      <c r="A290" s="401"/>
      <c r="B290" s="399"/>
      <c r="C290" s="415"/>
      <c r="D290" s="412"/>
      <c r="E290" s="412"/>
      <c r="F290" s="412"/>
      <c r="G290" s="412"/>
      <c r="H290" s="412"/>
      <c r="I290" s="412"/>
    </row>
    <row r="291" spans="1:9" x14ac:dyDescent="0.2">
      <c r="A291" s="401"/>
      <c r="B291" s="399"/>
      <c r="C291" s="415"/>
      <c r="D291" s="412"/>
      <c r="E291" s="412"/>
      <c r="F291" s="412"/>
      <c r="G291" s="412"/>
      <c r="H291" s="412"/>
      <c r="I291" s="412"/>
    </row>
    <row r="292" spans="1:9" x14ac:dyDescent="0.2">
      <c r="A292" s="401"/>
      <c r="B292" s="399"/>
      <c r="C292" s="415"/>
      <c r="D292" s="412"/>
      <c r="E292" s="412"/>
      <c r="F292" s="412"/>
      <c r="G292" s="412"/>
      <c r="H292" s="412"/>
      <c r="I292" s="412"/>
    </row>
    <row r="293" spans="1:9" x14ac:dyDescent="0.2">
      <c r="A293" s="399"/>
      <c r="B293" s="426"/>
      <c r="C293" s="399"/>
      <c r="D293" s="399"/>
      <c r="E293" s="399"/>
      <c r="F293" s="399"/>
      <c r="G293" s="399"/>
      <c r="H293" s="399"/>
      <c r="I293" s="399"/>
    </row>
    <row r="294" spans="1:9" x14ac:dyDescent="0.2">
      <c r="A294" s="401"/>
      <c r="B294" s="399"/>
      <c r="C294" s="415"/>
      <c r="D294" s="412"/>
      <c r="E294" s="412"/>
      <c r="F294" s="412"/>
      <c r="G294" s="412"/>
      <c r="H294" s="412"/>
      <c r="I294" s="412"/>
    </row>
    <row r="295" spans="1:9" x14ac:dyDescent="0.2">
      <c r="A295" s="401"/>
      <c r="B295" s="399"/>
      <c r="C295" s="415"/>
      <c r="D295" s="412"/>
      <c r="E295" s="412"/>
      <c r="F295" s="412"/>
      <c r="G295" s="412"/>
      <c r="H295" s="412"/>
      <c r="I295" s="412"/>
    </row>
    <row r="296" spans="1:9" x14ac:dyDescent="0.2">
      <c r="A296" s="401"/>
      <c r="B296" s="399"/>
      <c r="C296" s="415"/>
      <c r="D296" s="412"/>
      <c r="E296" s="412"/>
      <c r="F296" s="412"/>
      <c r="G296" s="412"/>
      <c r="H296" s="412"/>
      <c r="I296" s="412"/>
    </row>
    <row r="297" spans="1:9" x14ac:dyDescent="0.2">
      <c r="A297" s="401"/>
      <c r="B297" s="399"/>
      <c r="C297" s="415"/>
      <c r="D297" s="412"/>
      <c r="E297" s="412"/>
      <c r="F297" s="412"/>
      <c r="G297" s="412"/>
      <c r="H297" s="412"/>
      <c r="I297" s="412"/>
    </row>
    <row r="298" spans="1:9" x14ac:dyDescent="0.2">
      <c r="A298" s="401"/>
      <c r="B298" s="399"/>
      <c r="C298" s="415"/>
      <c r="D298" s="412"/>
      <c r="E298" s="412"/>
      <c r="F298" s="412"/>
      <c r="G298" s="412"/>
      <c r="H298" s="412"/>
      <c r="I298" s="412"/>
    </row>
    <row r="299" spans="1:9" x14ac:dyDescent="0.2">
      <c r="A299" s="401"/>
      <c r="B299" s="399"/>
      <c r="C299" s="415"/>
      <c r="D299" s="412"/>
      <c r="E299" s="412"/>
      <c r="F299" s="412"/>
      <c r="G299" s="412"/>
      <c r="H299" s="412"/>
      <c r="I299" s="412"/>
    </row>
    <row r="300" spans="1:9" x14ac:dyDescent="0.2">
      <c r="A300" s="401"/>
      <c r="B300" s="399"/>
      <c r="C300" s="415"/>
      <c r="D300" s="412"/>
      <c r="E300" s="412"/>
      <c r="F300" s="412"/>
      <c r="G300" s="412"/>
      <c r="H300" s="412"/>
      <c r="I300" s="412"/>
    </row>
    <row r="301" spans="1:9" x14ac:dyDescent="0.2">
      <c r="A301" s="401"/>
      <c r="B301" s="399"/>
      <c r="C301" s="415"/>
      <c r="D301" s="412"/>
      <c r="E301" s="412"/>
      <c r="F301" s="412"/>
      <c r="G301" s="412"/>
      <c r="H301" s="412"/>
      <c r="I301" s="412"/>
    </row>
    <row r="302" spans="1:9" x14ac:dyDescent="0.2">
      <c r="A302" s="401"/>
      <c r="B302" s="399"/>
      <c r="C302" s="415"/>
      <c r="D302" s="412"/>
      <c r="E302" s="412"/>
      <c r="F302" s="412"/>
      <c r="G302" s="412"/>
      <c r="H302" s="412"/>
      <c r="I302" s="412"/>
    </row>
    <row r="303" spans="1:9" s="425" customFormat="1" ht="14.25" customHeight="1" x14ac:dyDescent="0.2">
      <c r="A303" s="427"/>
      <c r="B303" s="428"/>
      <c r="C303" s="429"/>
      <c r="D303" s="430"/>
      <c r="E303" s="430"/>
      <c r="F303" s="430"/>
      <c r="G303" s="430"/>
      <c r="H303" s="430"/>
      <c r="I303" s="430"/>
    </row>
    <row r="304" spans="1:9" ht="51.95" customHeight="1" x14ac:dyDescent="0.2">
      <c r="A304" s="401"/>
      <c r="B304" s="382"/>
      <c r="C304" s="415"/>
      <c r="D304" s="431"/>
      <c r="E304" s="431"/>
      <c r="F304" s="431"/>
      <c r="G304" s="431"/>
      <c r="H304" s="431"/>
      <c r="I304" s="431"/>
    </row>
    <row r="305" spans="1:9" ht="27.75" customHeight="1" x14ac:dyDescent="0.2">
      <c r="A305" s="401"/>
      <c r="B305" s="382"/>
      <c r="C305" s="415"/>
      <c r="D305" s="431"/>
      <c r="E305" s="431"/>
      <c r="F305" s="431"/>
      <c r="G305" s="431"/>
      <c r="H305" s="431"/>
      <c r="I305" s="431"/>
    </row>
    <row r="306" spans="1:9" ht="27.75" customHeight="1" x14ac:dyDescent="0.2">
      <c r="A306" s="401"/>
      <c r="B306" s="382"/>
      <c r="C306" s="415"/>
      <c r="D306" s="431"/>
      <c r="E306" s="431"/>
      <c r="F306" s="431"/>
      <c r="G306" s="431"/>
      <c r="H306" s="431"/>
      <c r="I306" s="431"/>
    </row>
    <row r="307" spans="1:9" ht="27.75" customHeight="1" x14ac:dyDescent="0.2">
      <c r="A307" s="401"/>
      <c r="B307" s="382"/>
      <c r="C307" s="415"/>
      <c r="D307" s="431"/>
      <c r="E307" s="431"/>
      <c r="F307" s="431"/>
      <c r="G307" s="431"/>
      <c r="H307" s="431"/>
      <c r="I307" s="431"/>
    </row>
    <row r="308" spans="1:9" ht="27.75" customHeight="1" x14ac:dyDescent="0.2">
      <c r="A308" s="401"/>
      <c r="B308" s="382"/>
      <c r="C308" s="415"/>
      <c r="D308" s="431"/>
      <c r="E308" s="431"/>
      <c r="F308" s="431"/>
      <c r="G308" s="431"/>
      <c r="H308" s="431"/>
      <c r="I308" s="431"/>
    </row>
    <row r="309" spans="1:9" ht="27.75" customHeight="1" x14ac:dyDescent="0.2">
      <c r="A309" s="401"/>
      <c r="B309" s="382"/>
      <c r="C309" s="415"/>
      <c r="D309" s="431"/>
      <c r="E309" s="431"/>
      <c r="F309" s="431"/>
      <c r="G309" s="431"/>
      <c r="H309" s="431"/>
      <c r="I309" s="431"/>
    </row>
    <row r="310" spans="1:9" ht="25.5" customHeight="1" x14ac:dyDescent="0.2">
      <c r="A310" s="401"/>
      <c r="B310" s="382"/>
      <c r="C310" s="415"/>
      <c r="D310" s="411"/>
      <c r="E310" s="411"/>
      <c r="F310" s="411"/>
      <c r="G310" s="411"/>
      <c r="H310" s="411"/>
      <c r="I310" s="411"/>
    </row>
    <row r="311" spans="1:9" ht="25.5" customHeight="1" x14ac:dyDescent="0.2">
      <c r="A311" s="401"/>
      <c r="B311" s="382"/>
      <c r="C311" s="415"/>
      <c r="D311" s="411"/>
      <c r="E311" s="411"/>
      <c r="F311" s="411"/>
      <c r="G311" s="411"/>
      <c r="H311" s="411"/>
      <c r="I311" s="411"/>
    </row>
    <row r="312" spans="1:9" ht="25.5" customHeight="1" x14ac:dyDescent="0.2">
      <c r="A312" s="401"/>
      <c r="B312" s="382"/>
      <c r="C312" s="415"/>
      <c r="D312" s="411"/>
      <c r="E312" s="411"/>
      <c r="F312" s="411"/>
      <c r="G312" s="411"/>
      <c r="H312" s="411"/>
      <c r="I312" s="411"/>
    </row>
    <row r="313" spans="1:9" x14ac:dyDescent="0.2">
      <c r="A313" s="401"/>
      <c r="B313" s="382"/>
      <c r="C313" s="415"/>
      <c r="D313" s="411"/>
      <c r="E313" s="411"/>
      <c r="F313" s="411"/>
      <c r="G313" s="411"/>
      <c r="H313" s="411"/>
      <c r="I313" s="411"/>
    </row>
    <row r="314" spans="1:9" x14ac:dyDescent="0.2">
      <c r="A314" s="401"/>
      <c r="B314" s="382"/>
      <c r="C314" s="415"/>
      <c r="D314" s="411"/>
      <c r="E314" s="411"/>
      <c r="F314" s="411"/>
      <c r="G314" s="411"/>
      <c r="H314" s="411"/>
      <c r="I314" s="411"/>
    </row>
    <row r="315" spans="1:9" x14ac:dyDescent="0.2">
      <c r="A315" s="401"/>
      <c r="B315" s="382"/>
      <c r="C315" s="415"/>
      <c r="D315" s="411"/>
      <c r="E315" s="411"/>
      <c r="F315" s="411"/>
      <c r="G315" s="411"/>
      <c r="H315" s="411"/>
      <c r="I315" s="411"/>
    </row>
    <row r="316" spans="1:9" x14ac:dyDescent="0.2">
      <c r="A316" s="406"/>
      <c r="B316" s="382"/>
      <c r="C316" s="415"/>
      <c r="D316" s="411"/>
      <c r="E316" s="411"/>
      <c r="F316" s="411"/>
      <c r="G316" s="411"/>
      <c r="H316" s="411"/>
      <c r="I316" s="411"/>
    </row>
    <row r="317" spans="1:9" ht="25.5" customHeight="1" x14ac:dyDescent="0.2">
      <c r="A317" s="401"/>
      <c r="B317" s="382"/>
      <c r="C317" s="415"/>
      <c r="D317" s="411"/>
      <c r="E317" s="411"/>
      <c r="F317" s="411"/>
      <c r="G317" s="411"/>
      <c r="H317" s="411"/>
      <c r="I317" s="411"/>
    </row>
    <row r="318" spans="1:9" x14ac:dyDescent="0.2">
      <c r="A318" s="401"/>
      <c r="B318" s="382"/>
      <c r="C318" s="415"/>
      <c r="D318" s="411"/>
      <c r="E318" s="411"/>
      <c r="F318" s="411"/>
      <c r="G318" s="411"/>
      <c r="H318" s="411"/>
      <c r="I318" s="411"/>
    </row>
    <row r="319" spans="1:9" x14ac:dyDescent="0.2">
      <c r="A319" s="401"/>
      <c r="B319" s="382"/>
      <c r="C319" s="415"/>
      <c r="D319" s="411"/>
      <c r="E319" s="411"/>
      <c r="F319" s="411"/>
      <c r="G319" s="411"/>
      <c r="H319" s="411"/>
      <c r="I319" s="411"/>
    </row>
    <row r="320" spans="1:9" x14ac:dyDescent="0.2">
      <c r="A320" s="401"/>
      <c r="B320" s="382"/>
      <c r="C320" s="415"/>
      <c r="D320" s="411"/>
      <c r="E320" s="411"/>
      <c r="F320" s="411"/>
      <c r="G320" s="411"/>
      <c r="H320" s="411"/>
      <c r="I320" s="411"/>
    </row>
    <row r="321" spans="1:9" x14ac:dyDescent="0.2">
      <c r="A321" s="401"/>
      <c r="B321" s="382"/>
      <c r="C321" s="415"/>
      <c r="D321" s="411"/>
      <c r="E321" s="411"/>
      <c r="F321" s="411"/>
      <c r="G321" s="411"/>
      <c r="H321" s="411"/>
      <c r="I321" s="411"/>
    </row>
    <row r="322" spans="1:9" x14ac:dyDescent="0.2">
      <c r="A322" s="401"/>
      <c r="B322" s="382"/>
      <c r="C322" s="415"/>
      <c r="D322" s="411"/>
      <c r="E322" s="411"/>
      <c r="F322" s="411"/>
      <c r="G322" s="411"/>
      <c r="H322" s="411"/>
      <c r="I322" s="411"/>
    </row>
    <row r="323" spans="1:9" x14ac:dyDescent="0.2">
      <c r="A323" s="401"/>
      <c r="B323" s="382"/>
      <c r="C323" s="415"/>
      <c r="D323" s="411"/>
      <c r="E323" s="411"/>
      <c r="F323" s="411"/>
      <c r="G323" s="411"/>
      <c r="H323" s="411"/>
      <c r="I323" s="411"/>
    </row>
    <row r="324" spans="1:9" x14ac:dyDescent="0.2">
      <c r="A324" s="401"/>
      <c r="B324" s="382"/>
      <c r="C324" s="415"/>
      <c r="D324" s="411"/>
      <c r="E324" s="411"/>
      <c r="F324" s="411"/>
      <c r="G324" s="411"/>
      <c r="H324" s="411"/>
      <c r="I324" s="411"/>
    </row>
    <row r="325" spans="1:9" x14ac:dyDescent="0.2">
      <c r="A325" s="401"/>
      <c r="B325" s="382"/>
      <c r="C325" s="415"/>
      <c r="D325" s="411"/>
      <c r="E325" s="411"/>
      <c r="F325" s="411"/>
      <c r="G325" s="411"/>
      <c r="H325" s="411"/>
      <c r="I325" s="411"/>
    </row>
    <row r="326" spans="1:9" x14ac:dyDescent="0.2">
      <c r="A326" s="401"/>
      <c r="B326" s="382"/>
      <c r="C326" s="415"/>
      <c r="D326" s="411"/>
      <c r="E326" s="411"/>
      <c r="F326" s="411"/>
      <c r="G326" s="411"/>
      <c r="H326" s="411"/>
      <c r="I326" s="411"/>
    </row>
    <row r="327" spans="1:9" x14ac:dyDescent="0.2">
      <c r="A327" s="401"/>
      <c r="B327" s="382"/>
      <c r="C327" s="415"/>
      <c r="D327" s="411"/>
      <c r="E327" s="411"/>
      <c r="F327" s="411"/>
      <c r="G327" s="411"/>
      <c r="H327" s="411"/>
      <c r="I327" s="411"/>
    </row>
    <row r="328" spans="1:9" x14ac:dyDescent="0.2">
      <c r="A328" s="401"/>
      <c r="B328" s="382"/>
      <c r="C328" s="415"/>
      <c r="D328" s="411"/>
      <c r="E328" s="411"/>
      <c r="F328" s="411"/>
      <c r="G328" s="411"/>
      <c r="H328" s="411"/>
      <c r="I328" s="411"/>
    </row>
    <row r="329" spans="1:9" x14ac:dyDescent="0.2">
      <c r="A329" s="406"/>
      <c r="B329" s="382"/>
      <c r="C329" s="415"/>
      <c r="D329" s="411"/>
      <c r="E329" s="411"/>
      <c r="F329" s="411"/>
      <c r="G329" s="411"/>
      <c r="H329" s="411"/>
      <c r="I329" s="411"/>
    </row>
    <row r="330" spans="1:9" ht="25.5" customHeight="1" x14ac:dyDescent="0.2">
      <c r="A330" s="401"/>
      <c r="B330" s="382"/>
      <c r="C330" s="415"/>
      <c r="D330" s="411"/>
      <c r="E330" s="411"/>
      <c r="F330" s="411"/>
      <c r="G330" s="411"/>
      <c r="H330" s="411"/>
      <c r="I330" s="411"/>
    </row>
    <row r="331" spans="1:9" x14ac:dyDescent="0.2">
      <c r="A331" s="401"/>
      <c r="B331" s="382"/>
      <c r="C331" s="415"/>
      <c r="D331" s="411"/>
      <c r="E331" s="411"/>
      <c r="F331" s="411"/>
      <c r="G331" s="411"/>
      <c r="H331" s="411"/>
      <c r="I331" s="411"/>
    </row>
    <row r="332" spans="1:9" x14ac:dyDescent="0.2">
      <c r="A332" s="401"/>
      <c r="B332" s="382"/>
      <c r="C332" s="415"/>
      <c r="D332" s="411"/>
      <c r="E332" s="411"/>
      <c r="F332" s="411"/>
      <c r="G332" s="411"/>
      <c r="H332" s="411"/>
      <c r="I332" s="411"/>
    </row>
    <row r="333" spans="1:9" x14ac:dyDescent="0.2">
      <c r="A333" s="401"/>
      <c r="B333" s="382"/>
      <c r="C333" s="415"/>
      <c r="D333" s="411"/>
      <c r="E333" s="411"/>
      <c r="F333" s="411"/>
      <c r="G333" s="411"/>
      <c r="H333" s="411"/>
      <c r="I333" s="411"/>
    </row>
    <row r="334" spans="1:9" x14ac:dyDescent="0.2">
      <c r="A334" s="401"/>
      <c r="B334" s="382"/>
      <c r="C334" s="415"/>
      <c r="D334" s="411"/>
      <c r="E334" s="411"/>
      <c r="F334" s="411"/>
      <c r="G334" s="411"/>
      <c r="H334" s="411"/>
      <c r="I334" s="411"/>
    </row>
    <row r="335" spans="1:9" x14ac:dyDescent="0.2">
      <c r="A335" s="401"/>
      <c r="B335" s="382"/>
      <c r="C335" s="415"/>
      <c r="D335" s="411"/>
      <c r="E335" s="411"/>
      <c r="F335" s="411"/>
      <c r="G335" s="411"/>
      <c r="H335" s="411"/>
      <c r="I335" s="411"/>
    </row>
    <row r="336" spans="1:9" x14ac:dyDescent="0.2">
      <c r="A336" s="401"/>
      <c r="B336" s="382"/>
      <c r="C336" s="415"/>
      <c r="D336" s="411"/>
      <c r="E336" s="411"/>
      <c r="F336" s="411"/>
      <c r="G336" s="411"/>
      <c r="H336" s="411"/>
      <c r="I336" s="411"/>
    </row>
    <row r="337" spans="1:9" x14ac:dyDescent="0.2">
      <c r="A337" s="401"/>
      <c r="B337" s="382"/>
      <c r="C337" s="415"/>
      <c r="D337" s="411"/>
      <c r="E337" s="411"/>
      <c r="F337" s="411"/>
      <c r="G337" s="411"/>
      <c r="H337" s="411"/>
      <c r="I337" s="411"/>
    </row>
    <row r="338" spans="1:9" x14ac:dyDescent="0.2">
      <c r="A338" s="401"/>
      <c r="B338" s="382"/>
      <c r="C338" s="415"/>
      <c r="D338" s="411"/>
      <c r="E338" s="411"/>
      <c r="F338" s="411"/>
      <c r="G338" s="411"/>
      <c r="H338" s="411"/>
      <c r="I338" s="411"/>
    </row>
    <row r="339" spans="1:9" x14ac:dyDescent="0.2">
      <c r="A339" s="401"/>
      <c r="B339" s="382"/>
      <c r="C339" s="415"/>
      <c r="D339" s="411"/>
      <c r="E339" s="411"/>
      <c r="F339" s="411"/>
      <c r="G339" s="411"/>
      <c r="H339" s="411"/>
      <c r="I339" s="411"/>
    </row>
    <row r="340" spans="1:9" x14ac:dyDescent="0.2">
      <c r="A340" s="401"/>
      <c r="B340" s="382"/>
      <c r="C340" s="415"/>
      <c r="D340" s="411"/>
      <c r="E340" s="411"/>
      <c r="F340" s="411"/>
      <c r="G340" s="411"/>
      <c r="H340" s="411"/>
      <c r="I340" s="411"/>
    </row>
    <row r="341" spans="1:9" x14ac:dyDescent="0.2">
      <c r="A341" s="401"/>
      <c r="B341" s="382"/>
      <c r="C341" s="415"/>
      <c r="D341" s="411"/>
      <c r="E341" s="411"/>
      <c r="F341" s="411"/>
      <c r="G341" s="411"/>
      <c r="H341" s="411"/>
      <c r="I341" s="411"/>
    </row>
    <row r="342" spans="1:9" x14ac:dyDescent="0.2">
      <c r="A342" s="406"/>
      <c r="B342" s="382"/>
      <c r="C342" s="415"/>
      <c r="D342" s="411"/>
      <c r="E342" s="411"/>
      <c r="F342" s="411"/>
      <c r="G342" s="411"/>
      <c r="H342" s="411"/>
      <c r="I342" s="411"/>
    </row>
    <row r="343" spans="1:9" ht="25.5" customHeight="1" x14ac:dyDescent="0.2">
      <c r="A343" s="401"/>
      <c r="B343" s="382"/>
      <c r="C343" s="415"/>
      <c r="D343" s="411"/>
      <c r="E343" s="411"/>
      <c r="F343" s="411"/>
      <c r="G343" s="411"/>
      <c r="H343" s="411"/>
      <c r="I343" s="411"/>
    </row>
    <row r="344" spans="1:9" x14ac:dyDescent="0.2">
      <c r="A344" s="401"/>
      <c r="B344" s="382"/>
      <c r="C344" s="415"/>
      <c r="D344" s="411"/>
      <c r="E344" s="411"/>
      <c r="F344" s="411"/>
      <c r="G344" s="411"/>
      <c r="H344" s="411"/>
      <c r="I344" s="411"/>
    </row>
    <row r="345" spans="1:9" x14ac:dyDescent="0.2">
      <c r="A345" s="401"/>
      <c r="B345" s="382"/>
      <c r="C345" s="415"/>
      <c r="D345" s="411"/>
      <c r="E345" s="411"/>
      <c r="F345" s="411"/>
      <c r="G345" s="411"/>
      <c r="H345" s="411"/>
      <c r="I345" s="411"/>
    </row>
    <row r="346" spans="1:9" x14ac:dyDescent="0.2">
      <c r="A346" s="401"/>
      <c r="B346" s="382"/>
      <c r="C346" s="415"/>
      <c r="D346" s="411"/>
      <c r="E346" s="411"/>
      <c r="F346" s="411"/>
      <c r="G346" s="411"/>
      <c r="H346" s="411"/>
      <c r="I346" s="411"/>
    </row>
    <row r="347" spans="1:9" x14ac:dyDescent="0.2">
      <c r="A347" s="401"/>
      <c r="B347" s="382"/>
      <c r="C347" s="415"/>
      <c r="D347" s="411"/>
      <c r="E347" s="411"/>
      <c r="F347" s="411"/>
      <c r="G347" s="411"/>
      <c r="H347" s="411"/>
      <c r="I347" s="411"/>
    </row>
    <row r="348" spans="1:9" x14ac:dyDescent="0.2">
      <c r="A348" s="401"/>
      <c r="B348" s="382"/>
      <c r="C348" s="415"/>
      <c r="D348" s="411"/>
      <c r="E348" s="411"/>
      <c r="F348" s="411"/>
      <c r="G348" s="411"/>
      <c r="H348" s="411"/>
      <c r="I348" s="411"/>
    </row>
    <row r="349" spans="1:9" x14ac:dyDescent="0.2">
      <c r="A349" s="401"/>
      <c r="B349" s="382"/>
      <c r="C349" s="415"/>
      <c r="D349" s="411"/>
      <c r="E349" s="411"/>
      <c r="F349" s="411"/>
      <c r="G349" s="411"/>
      <c r="H349" s="411"/>
      <c r="I349" s="411"/>
    </row>
    <row r="350" spans="1:9" x14ac:dyDescent="0.2">
      <c r="A350" s="401"/>
      <c r="B350" s="382"/>
      <c r="C350" s="415"/>
      <c r="D350" s="411"/>
      <c r="E350" s="411"/>
      <c r="F350" s="411"/>
      <c r="G350" s="411"/>
      <c r="H350" s="411"/>
      <c r="I350" s="411"/>
    </row>
    <row r="351" spans="1:9" x14ac:dyDescent="0.2">
      <c r="A351" s="401"/>
      <c r="B351" s="382"/>
      <c r="C351" s="415"/>
      <c r="D351" s="411"/>
      <c r="E351" s="411"/>
      <c r="F351" s="411"/>
      <c r="G351" s="411"/>
      <c r="H351" s="411"/>
      <c r="I351" s="411"/>
    </row>
    <row r="352" spans="1:9" x14ac:dyDescent="0.2">
      <c r="A352" s="401"/>
      <c r="B352" s="382"/>
      <c r="C352" s="415"/>
      <c r="D352" s="411"/>
      <c r="E352" s="411"/>
      <c r="F352" s="411"/>
      <c r="G352" s="411"/>
      <c r="H352" s="411"/>
      <c r="I352" s="411"/>
    </row>
    <row r="353" spans="1:9" x14ac:dyDescent="0.2">
      <c r="A353" s="401"/>
      <c r="B353" s="382"/>
      <c r="C353" s="415"/>
      <c r="D353" s="411"/>
      <c r="E353" s="411"/>
      <c r="F353" s="411"/>
      <c r="G353" s="411"/>
      <c r="H353" s="411"/>
      <c r="I353" s="411"/>
    </row>
    <row r="354" spans="1:9" x14ac:dyDescent="0.2">
      <c r="A354" s="401"/>
      <c r="B354" s="382"/>
      <c r="C354" s="415"/>
      <c r="D354" s="411"/>
      <c r="E354" s="411"/>
      <c r="F354" s="411"/>
      <c r="G354" s="411"/>
      <c r="H354" s="411"/>
      <c r="I354" s="411"/>
    </row>
    <row r="355" spans="1:9" x14ac:dyDescent="0.2">
      <c r="A355" s="406"/>
      <c r="B355" s="382"/>
      <c r="C355" s="415"/>
      <c r="D355" s="411"/>
      <c r="E355" s="411"/>
      <c r="F355" s="411"/>
      <c r="G355" s="411"/>
      <c r="H355" s="411"/>
      <c r="I355" s="411"/>
    </row>
    <row r="356" spans="1:9" x14ac:dyDescent="0.2">
      <c r="A356" s="406"/>
      <c r="B356" s="382"/>
      <c r="C356" s="415"/>
      <c r="D356" s="411"/>
      <c r="E356" s="411"/>
      <c r="F356" s="411"/>
      <c r="G356" s="411"/>
      <c r="H356" s="411"/>
      <c r="I356" s="411"/>
    </row>
    <row r="357" spans="1:9" x14ac:dyDescent="0.2">
      <c r="A357" s="406"/>
      <c r="B357" s="382"/>
      <c r="C357" s="415"/>
      <c r="D357" s="411"/>
      <c r="E357" s="411"/>
      <c r="F357" s="411"/>
      <c r="G357" s="411"/>
      <c r="H357" s="411"/>
      <c r="I357" s="411"/>
    </row>
    <row r="358" spans="1:9" x14ac:dyDescent="0.2">
      <c r="A358" s="406"/>
      <c r="B358" s="382"/>
      <c r="C358" s="415"/>
      <c r="D358" s="411"/>
      <c r="E358" s="411"/>
      <c r="F358" s="411"/>
      <c r="G358" s="411"/>
      <c r="H358" s="411"/>
      <c r="I358" s="411"/>
    </row>
    <row r="359" spans="1:9" x14ac:dyDescent="0.2">
      <c r="A359" s="406"/>
      <c r="B359" s="382"/>
      <c r="C359" s="415"/>
      <c r="D359" s="411"/>
      <c r="E359" s="411"/>
      <c r="F359" s="411"/>
      <c r="G359" s="411"/>
      <c r="H359" s="411"/>
      <c r="I359" s="411"/>
    </row>
    <row r="360" spans="1:9" x14ac:dyDescent="0.2">
      <c r="A360" s="406"/>
      <c r="B360" s="382"/>
      <c r="C360" s="415"/>
      <c r="D360" s="411"/>
      <c r="E360" s="411"/>
      <c r="F360" s="411"/>
      <c r="G360" s="411"/>
      <c r="H360" s="411"/>
      <c r="I360" s="411"/>
    </row>
    <row r="361" spans="1:9" x14ac:dyDescent="0.2">
      <c r="A361" s="406"/>
      <c r="B361" s="382"/>
      <c r="C361" s="415"/>
      <c r="D361" s="411"/>
      <c r="E361" s="411"/>
      <c r="F361" s="411"/>
      <c r="G361" s="411"/>
      <c r="H361" s="411"/>
      <c r="I361" s="411"/>
    </row>
    <row r="362" spans="1:9" ht="51.95" customHeight="1" x14ac:dyDescent="0.2">
      <c r="A362" s="401"/>
      <c r="B362" s="382"/>
      <c r="C362" s="415"/>
      <c r="D362" s="411"/>
      <c r="E362" s="411"/>
      <c r="F362" s="411"/>
      <c r="G362" s="411"/>
      <c r="H362" s="411"/>
      <c r="I362" s="411"/>
    </row>
    <row r="363" spans="1:9" x14ac:dyDescent="0.2">
      <c r="A363" s="401"/>
      <c r="B363" s="382"/>
      <c r="C363" s="415"/>
      <c r="D363" s="411"/>
      <c r="E363" s="411"/>
      <c r="F363" s="411"/>
      <c r="G363" s="411"/>
      <c r="H363" s="411"/>
      <c r="I363" s="411"/>
    </row>
    <row r="364" spans="1:9" x14ac:dyDescent="0.2">
      <c r="A364" s="401"/>
      <c r="B364" s="382"/>
      <c r="C364" s="415"/>
      <c r="D364" s="411"/>
      <c r="E364" s="411"/>
      <c r="F364" s="411"/>
      <c r="G364" s="411"/>
      <c r="H364" s="411"/>
      <c r="I364" s="411"/>
    </row>
    <row r="365" spans="1:9" x14ac:dyDescent="0.2">
      <c r="A365" s="401"/>
      <c r="B365" s="382"/>
      <c r="C365" s="415"/>
      <c r="D365" s="411"/>
      <c r="E365" s="411"/>
      <c r="F365" s="411"/>
      <c r="G365" s="411"/>
      <c r="H365" s="411"/>
      <c r="I365" s="411"/>
    </row>
    <row r="366" spans="1:9" x14ac:dyDescent="0.2">
      <c r="A366" s="401"/>
      <c r="B366" s="382"/>
      <c r="C366" s="415"/>
      <c r="D366" s="411"/>
      <c r="E366" s="411"/>
      <c r="F366" s="411"/>
      <c r="G366" s="411"/>
      <c r="H366" s="411"/>
      <c r="I366" s="411"/>
    </row>
    <row r="367" spans="1:9" x14ac:dyDescent="0.2">
      <c r="A367" s="401"/>
      <c r="B367" s="382"/>
      <c r="C367" s="415"/>
      <c r="D367" s="411"/>
      <c r="E367" s="411"/>
      <c r="F367" s="411"/>
      <c r="G367" s="411"/>
      <c r="H367" s="411"/>
      <c r="I367" s="411"/>
    </row>
    <row r="368" spans="1:9" x14ac:dyDescent="0.2">
      <c r="A368" s="401"/>
      <c r="B368" s="382"/>
      <c r="C368" s="415"/>
      <c r="D368" s="411"/>
      <c r="E368" s="411"/>
      <c r="F368" s="411"/>
      <c r="G368" s="411"/>
      <c r="H368" s="411"/>
      <c r="I368" s="411"/>
    </row>
    <row r="369" spans="1:9" x14ac:dyDescent="0.2">
      <c r="A369" s="401"/>
      <c r="B369" s="382"/>
      <c r="C369" s="415"/>
      <c r="D369" s="411"/>
      <c r="E369" s="411"/>
      <c r="F369" s="411"/>
      <c r="G369" s="411"/>
      <c r="H369" s="411"/>
      <c r="I369" s="411"/>
    </row>
    <row r="370" spans="1:9" x14ac:dyDescent="0.2">
      <c r="A370" s="401"/>
      <c r="B370" s="382"/>
      <c r="C370" s="415"/>
      <c r="D370" s="411"/>
      <c r="E370" s="411"/>
      <c r="F370" s="411"/>
      <c r="G370" s="411"/>
      <c r="H370" s="411"/>
      <c r="I370" s="411"/>
    </row>
    <row r="371" spans="1:9" x14ac:dyDescent="0.2">
      <c r="A371" s="401"/>
      <c r="B371" s="382"/>
      <c r="C371" s="415"/>
      <c r="D371" s="411"/>
      <c r="E371" s="411"/>
      <c r="F371" s="411"/>
      <c r="G371" s="411"/>
      <c r="H371" s="411"/>
      <c r="I371" s="411"/>
    </row>
    <row r="372" spans="1:9" x14ac:dyDescent="0.2">
      <c r="A372" s="401"/>
      <c r="B372" s="382"/>
      <c r="C372" s="415"/>
      <c r="D372" s="411"/>
      <c r="E372" s="411"/>
      <c r="F372" s="411"/>
      <c r="G372" s="411"/>
      <c r="H372" s="411"/>
      <c r="I372" s="411"/>
    </row>
    <row r="373" spans="1:9" x14ac:dyDescent="0.2">
      <c r="A373" s="401"/>
      <c r="B373" s="382"/>
      <c r="C373" s="415"/>
      <c r="D373" s="411"/>
      <c r="E373" s="411"/>
      <c r="F373" s="411"/>
      <c r="G373" s="411"/>
      <c r="H373" s="411"/>
      <c r="I373" s="411"/>
    </row>
    <row r="374" spans="1:9" x14ac:dyDescent="0.2">
      <c r="A374" s="406"/>
      <c r="B374" s="382"/>
      <c r="C374" s="415"/>
      <c r="D374" s="411"/>
      <c r="E374" s="411"/>
      <c r="F374" s="411"/>
      <c r="G374" s="411"/>
      <c r="H374" s="411"/>
      <c r="I374" s="411"/>
    </row>
    <row r="375" spans="1:9" ht="78" customHeight="1" x14ac:dyDescent="0.2">
      <c r="A375" s="401"/>
      <c r="B375" s="382"/>
      <c r="C375" s="415"/>
      <c r="D375" s="411"/>
      <c r="E375" s="411"/>
      <c r="F375" s="411"/>
      <c r="G375" s="411"/>
      <c r="H375" s="411"/>
      <c r="I375" s="411"/>
    </row>
    <row r="376" spans="1:9" x14ac:dyDescent="0.2">
      <c r="A376" s="401"/>
      <c r="B376" s="382"/>
      <c r="C376" s="415"/>
      <c r="D376" s="411"/>
      <c r="E376" s="411"/>
      <c r="F376" s="411"/>
      <c r="G376" s="411"/>
      <c r="H376" s="411"/>
      <c r="I376" s="411"/>
    </row>
    <row r="377" spans="1:9" x14ac:dyDescent="0.2">
      <c r="A377" s="401"/>
      <c r="B377" s="382"/>
      <c r="C377" s="415"/>
      <c r="D377" s="411"/>
      <c r="E377" s="411"/>
      <c r="F377" s="411"/>
      <c r="G377" s="411"/>
      <c r="H377" s="411"/>
      <c r="I377" s="411"/>
    </row>
    <row r="378" spans="1:9" x14ac:dyDescent="0.2">
      <c r="A378" s="401"/>
      <c r="B378" s="382"/>
      <c r="C378" s="415"/>
      <c r="D378" s="411"/>
      <c r="E378" s="411"/>
      <c r="F378" s="411"/>
      <c r="G378" s="411"/>
      <c r="H378" s="411"/>
      <c r="I378" s="411"/>
    </row>
    <row r="379" spans="1:9" x14ac:dyDescent="0.2">
      <c r="A379" s="401"/>
      <c r="B379" s="382"/>
      <c r="C379" s="415"/>
      <c r="D379" s="411"/>
      <c r="E379" s="411"/>
      <c r="F379" s="411"/>
      <c r="G379" s="411"/>
      <c r="H379" s="411"/>
      <c r="I379" s="411"/>
    </row>
    <row r="380" spans="1:9" x14ac:dyDescent="0.2">
      <c r="A380" s="401"/>
      <c r="B380" s="382"/>
      <c r="C380" s="415"/>
      <c r="D380" s="411"/>
      <c r="E380" s="411"/>
      <c r="F380" s="411"/>
      <c r="G380" s="411"/>
      <c r="H380" s="411"/>
      <c r="I380" s="411"/>
    </row>
    <row r="381" spans="1:9" x14ac:dyDescent="0.2">
      <c r="A381" s="401"/>
      <c r="B381" s="382"/>
      <c r="C381" s="415"/>
      <c r="D381" s="411"/>
      <c r="E381" s="411"/>
      <c r="F381" s="411"/>
      <c r="G381" s="411"/>
      <c r="H381" s="411"/>
      <c r="I381" s="411"/>
    </row>
    <row r="382" spans="1:9" x14ac:dyDescent="0.2">
      <c r="A382" s="401"/>
      <c r="B382" s="382"/>
      <c r="C382" s="415"/>
      <c r="D382" s="411"/>
      <c r="E382" s="411"/>
      <c r="F382" s="411"/>
      <c r="G382" s="411"/>
      <c r="H382" s="411"/>
      <c r="I382" s="411"/>
    </row>
    <row r="383" spans="1:9" x14ac:dyDescent="0.2">
      <c r="A383" s="401"/>
      <c r="B383" s="382"/>
      <c r="C383" s="415"/>
      <c r="D383" s="411"/>
      <c r="E383" s="411"/>
      <c r="F383" s="411"/>
      <c r="G383" s="411"/>
      <c r="H383" s="411"/>
      <c r="I383" s="411"/>
    </row>
    <row r="384" spans="1:9" x14ac:dyDescent="0.2">
      <c r="A384" s="401"/>
      <c r="B384" s="382"/>
      <c r="C384" s="415"/>
      <c r="D384" s="411"/>
      <c r="E384" s="411"/>
      <c r="F384" s="411"/>
      <c r="G384" s="411"/>
      <c r="H384" s="411"/>
      <c r="I384" s="411"/>
    </row>
    <row r="385" spans="1:9" x14ac:dyDescent="0.2">
      <c r="A385" s="401"/>
      <c r="B385" s="382"/>
      <c r="C385" s="415"/>
      <c r="D385" s="411"/>
      <c r="E385" s="411"/>
      <c r="F385" s="411"/>
      <c r="G385" s="411"/>
      <c r="H385" s="411"/>
      <c r="I385" s="411"/>
    </row>
    <row r="386" spans="1:9" x14ac:dyDescent="0.2">
      <c r="A386" s="401"/>
      <c r="B386" s="382"/>
      <c r="C386" s="415"/>
      <c r="D386" s="411"/>
      <c r="E386" s="411"/>
      <c r="F386" s="411"/>
      <c r="G386" s="411"/>
      <c r="H386" s="411"/>
      <c r="I386" s="411"/>
    </row>
    <row r="387" spans="1:9" ht="15" customHeight="1" x14ac:dyDescent="0.2">
      <c r="A387" s="401"/>
      <c r="B387" s="404"/>
      <c r="C387" s="415"/>
      <c r="D387" s="384"/>
      <c r="E387" s="384"/>
      <c r="F387" s="384"/>
      <c r="G387" s="384"/>
      <c r="H387" s="384"/>
      <c r="I387" s="384"/>
    </row>
    <row r="388" spans="1:9" ht="21.75" customHeight="1" thickBot="1" x14ac:dyDescent="0.3">
      <c r="A388" s="432" t="s">
        <v>492</v>
      </c>
      <c r="B388" s="433"/>
      <c r="C388" s="434"/>
      <c r="D388" s="435"/>
      <c r="E388" s="435"/>
      <c r="F388" s="435"/>
      <c r="G388" s="435"/>
      <c r="H388" s="435"/>
      <c r="I388" s="435"/>
    </row>
  </sheetData>
  <mergeCells count="23">
    <mergeCell ref="D119:I119"/>
    <mergeCell ref="A92:A115"/>
    <mergeCell ref="A5:F6"/>
    <mergeCell ref="A52:A57"/>
    <mergeCell ref="A14:A18"/>
    <mergeCell ref="A8:I8"/>
    <mergeCell ref="D12:I12"/>
    <mergeCell ref="A10:C10"/>
    <mergeCell ref="A11:C11"/>
    <mergeCell ref="A59:A62"/>
    <mergeCell ref="A64:A69"/>
    <mergeCell ref="A71:A76"/>
    <mergeCell ref="A80:A90"/>
    <mergeCell ref="A20:A22"/>
    <mergeCell ref="A24:A29"/>
    <mergeCell ref="A31:A36"/>
    <mergeCell ref="A38:A43"/>
    <mergeCell ref="A45:A50"/>
    <mergeCell ref="A123:A124"/>
    <mergeCell ref="A126:A127"/>
    <mergeCell ref="A129:A130"/>
    <mergeCell ref="A117:C117"/>
    <mergeCell ref="A118:C118"/>
  </mergeCells>
  <printOptions horizontalCentered="1"/>
  <pageMargins left="0.18" right="0" top="0.89" bottom="0.4" header="0.42" footer="0.25"/>
  <pageSetup scale="57" orientation="portrait" r:id="rId1"/>
  <headerFooter alignWithMargins="0">
    <oddHeader xml:space="preserve">&amp;C&amp;"Arial,Bold"Form 9
</oddHeader>
    <oddFooter>&amp;R&amp;8Page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58A1-86D7-487A-AA46-885693023B30}">
  <sheetPr>
    <tabColor theme="3" tint="0.59999389629810485"/>
  </sheetPr>
  <dimension ref="A1:K49"/>
  <sheetViews>
    <sheetView zoomScaleNormal="100" workbookViewId="0">
      <selection activeCell="A42" sqref="A42"/>
    </sheetView>
  </sheetViews>
  <sheetFormatPr defaultColWidth="23.140625" defaultRowHeight="12.75" x14ac:dyDescent="0.2"/>
  <cols>
    <col min="1" max="1" width="34.85546875" style="370" customWidth="1"/>
    <col min="2" max="2" width="27.140625" style="370" bestFit="1" customWidth="1"/>
    <col min="3" max="3" width="15.140625" style="370" customWidth="1"/>
    <col min="4" max="4" width="19.28515625" style="370" customWidth="1"/>
    <col min="5" max="9" width="20.7109375" style="370" customWidth="1"/>
    <col min="10" max="11" width="23.140625" style="370" customWidth="1"/>
    <col min="12" max="16384" width="23.140625" style="370"/>
  </cols>
  <sheetData>
    <row r="1" spans="1:10" ht="13.5" customHeight="1" x14ac:dyDescent="0.25">
      <c r="A1" s="368" t="s">
        <v>559</v>
      </c>
      <c r="B1" s="369"/>
      <c r="C1" s="369"/>
      <c r="D1" s="369"/>
      <c r="E1" s="369"/>
      <c r="F1" s="369"/>
      <c r="G1" s="369"/>
      <c r="H1" s="369"/>
      <c r="I1" s="369"/>
    </row>
    <row r="2" spans="1:10" ht="13.5" customHeight="1" x14ac:dyDescent="0.2">
      <c r="A2" s="371"/>
    </row>
    <row r="3" spans="1:10" ht="13.5" customHeight="1" x14ac:dyDescent="0.25">
      <c r="A3" s="372"/>
    </row>
    <row r="4" spans="1:10" ht="13.5" customHeight="1" thickBot="1" x14ac:dyDescent="0.3">
      <c r="A4" s="372"/>
    </row>
    <row r="5" spans="1:10" ht="12.75" customHeight="1" x14ac:dyDescent="0.2">
      <c r="A5" s="602" t="s">
        <v>535</v>
      </c>
      <c r="B5" s="603"/>
      <c r="C5" s="603"/>
      <c r="D5" s="603"/>
      <c r="E5" s="603"/>
      <c r="F5" s="604"/>
    </row>
    <row r="6" spans="1:10" ht="9" customHeight="1" thickBot="1" x14ac:dyDescent="0.25">
      <c r="A6" s="605"/>
      <c r="B6" s="606"/>
      <c r="C6" s="606"/>
      <c r="D6" s="606"/>
      <c r="E6" s="606"/>
      <c r="F6" s="607"/>
    </row>
    <row r="7" spans="1:10" ht="13.5" thickBot="1" x14ac:dyDescent="0.25">
      <c r="A7" s="371"/>
    </row>
    <row r="8" spans="1:10" ht="16.5" thickBot="1" x14ac:dyDescent="0.25">
      <c r="A8" s="599" t="s">
        <v>493</v>
      </c>
      <c r="B8" s="600"/>
      <c r="C8" s="600"/>
      <c r="D8" s="600"/>
      <c r="E8" s="600"/>
      <c r="F8" s="600"/>
      <c r="G8" s="600"/>
      <c r="H8" s="600"/>
      <c r="I8" s="600"/>
      <c r="J8" s="601"/>
    </row>
    <row r="9" spans="1:10" ht="16.5" customHeight="1" thickBot="1" x14ac:dyDescent="0.25">
      <c r="A9" s="440"/>
      <c r="B9" s="441"/>
      <c r="C9" s="441"/>
      <c r="D9" s="441"/>
      <c r="E9" s="441"/>
      <c r="G9" s="436"/>
    </row>
    <row r="10" spans="1:10" ht="12.75" customHeight="1" x14ac:dyDescent="0.2">
      <c r="A10" s="612" t="s">
        <v>265</v>
      </c>
      <c r="B10" s="613"/>
      <c r="C10" s="613"/>
      <c r="D10" s="373"/>
      <c r="E10" s="373"/>
      <c r="F10" s="373"/>
      <c r="G10" s="373"/>
      <c r="H10" s="373"/>
      <c r="I10" s="373"/>
      <c r="J10" s="373"/>
    </row>
    <row r="11" spans="1:10" ht="12.75" customHeight="1" x14ac:dyDescent="0.2">
      <c r="A11" s="608" t="str">
        <f>'Form 9_Accounts Comm '!A11</f>
        <v>REPORT FOR 12-MONTH PERIOD ENDING FEB. 29, 2028</v>
      </c>
      <c r="B11" s="609"/>
      <c r="C11" s="609"/>
      <c r="D11" s="447"/>
      <c r="E11" s="447" t="s">
        <v>529</v>
      </c>
      <c r="F11" s="447" t="s">
        <v>530</v>
      </c>
      <c r="G11" s="447" t="s">
        <v>531</v>
      </c>
      <c r="H11" s="447" t="s">
        <v>532</v>
      </c>
      <c r="I11" s="447" t="s">
        <v>533</v>
      </c>
      <c r="J11" s="447" t="s">
        <v>534</v>
      </c>
    </row>
    <row r="12" spans="1:10" ht="13.5" thickBot="1" x14ac:dyDescent="0.25">
      <c r="A12" s="376" t="s">
        <v>420</v>
      </c>
      <c r="B12" s="377"/>
      <c r="C12" s="378" t="s">
        <v>421</v>
      </c>
      <c r="D12" s="378"/>
      <c r="E12" s="598" t="s">
        <v>566</v>
      </c>
      <c r="F12" s="598"/>
      <c r="G12" s="598"/>
      <c r="H12" s="598"/>
      <c r="I12" s="598"/>
      <c r="J12" s="598"/>
    </row>
    <row r="13" spans="1:10" ht="12.75" customHeight="1" x14ac:dyDescent="0.2">
      <c r="A13" s="371"/>
    </row>
    <row r="14" spans="1:10" ht="25.5" customHeight="1" x14ac:dyDescent="0.2">
      <c r="A14" s="611" t="s">
        <v>494</v>
      </c>
      <c r="B14" s="387" t="s">
        <v>495</v>
      </c>
      <c r="C14" s="415" t="s">
        <v>496</v>
      </c>
      <c r="D14" s="415" t="s">
        <v>497</v>
      </c>
      <c r="E14" s="390"/>
      <c r="F14" s="390"/>
      <c r="G14" s="390"/>
      <c r="H14" s="390"/>
      <c r="I14" s="390"/>
      <c r="J14" s="390"/>
    </row>
    <row r="15" spans="1:10" ht="25.5" customHeight="1" x14ac:dyDescent="0.2">
      <c r="A15" s="611"/>
      <c r="B15" s="387" t="s">
        <v>498</v>
      </c>
      <c r="C15" s="415" t="s">
        <v>496</v>
      </c>
      <c r="D15" s="415" t="s">
        <v>499</v>
      </c>
      <c r="E15" s="390"/>
      <c r="F15" s="390"/>
      <c r="G15" s="390"/>
      <c r="H15" s="390"/>
      <c r="I15" s="390"/>
      <c r="J15" s="390"/>
    </row>
    <row r="16" spans="1:10" ht="25.5" customHeight="1" x14ac:dyDescent="0.2">
      <c r="A16" s="611"/>
      <c r="B16" s="387" t="s">
        <v>500</v>
      </c>
      <c r="C16" s="415" t="s">
        <v>496</v>
      </c>
      <c r="D16" s="415" t="s">
        <v>501</v>
      </c>
      <c r="E16" s="390"/>
      <c r="F16" s="390"/>
      <c r="G16" s="390"/>
      <c r="H16" s="390"/>
      <c r="I16" s="390"/>
      <c r="J16" s="390"/>
    </row>
    <row r="17" spans="1:10" ht="25.5" customHeight="1" x14ac:dyDescent="0.2">
      <c r="A17" s="611"/>
      <c r="B17" s="387" t="s">
        <v>502</v>
      </c>
      <c r="C17" s="415" t="s">
        <v>496</v>
      </c>
      <c r="D17" s="415"/>
      <c r="E17" s="390"/>
      <c r="F17" s="390"/>
      <c r="G17" s="390"/>
      <c r="H17" s="390"/>
      <c r="I17" s="390"/>
      <c r="J17" s="390"/>
    </row>
    <row r="18" spans="1:10" ht="25.5" customHeight="1" x14ac:dyDescent="0.2">
      <c r="A18" s="611"/>
      <c r="B18" s="387" t="s">
        <v>503</v>
      </c>
      <c r="C18" s="415" t="s">
        <v>496</v>
      </c>
      <c r="D18" s="415" t="s">
        <v>504</v>
      </c>
      <c r="E18" s="390"/>
      <c r="F18" s="390"/>
      <c r="G18" s="390"/>
      <c r="H18" s="390"/>
      <c r="I18" s="390"/>
      <c r="J18" s="390"/>
    </row>
    <row r="19" spans="1:10" ht="25.5" customHeight="1" x14ac:dyDescent="0.2">
      <c r="A19" s="611"/>
      <c r="B19" s="387" t="s">
        <v>505</v>
      </c>
      <c r="C19" s="415" t="s">
        <v>496</v>
      </c>
      <c r="D19" s="415"/>
      <c r="E19" s="390"/>
      <c r="F19" s="390"/>
      <c r="G19" s="390"/>
      <c r="H19" s="390"/>
      <c r="I19" s="390"/>
      <c r="J19" s="390"/>
    </row>
    <row r="20" spans="1:10" ht="27" customHeight="1" x14ac:dyDescent="0.2">
      <c r="A20" s="611"/>
      <c r="B20" s="387" t="s">
        <v>506</v>
      </c>
      <c r="C20" s="415" t="s">
        <v>496</v>
      </c>
      <c r="D20" s="415" t="s">
        <v>507</v>
      </c>
      <c r="E20" s="390"/>
      <c r="F20" s="390"/>
      <c r="G20" s="390"/>
      <c r="H20" s="390"/>
      <c r="I20" s="390"/>
      <c r="J20" s="390"/>
    </row>
    <row r="21" spans="1:10" ht="25.5" customHeight="1" x14ac:dyDescent="0.2">
      <c r="A21" s="611"/>
      <c r="B21" s="387" t="s">
        <v>508</v>
      </c>
      <c r="C21" s="415" t="s">
        <v>496</v>
      </c>
      <c r="D21" s="415"/>
      <c r="E21" s="390"/>
      <c r="F21" s="390"/>
      <c r="G21" s="390"/>
      <c r="H21" s="390"/>
      <c r="I21" s="390"/>
      <c r="J21" s="390"/>
    </row>
    <row r="22" spans="1:10" ht="25.5" customHeight="1" x14ac:dyDescent="0.2">
      <c r="A22" s="611"/>
      <c r="B22" s="387" t="s">
        <v>509</v>
      </c>
      <c r="C22" s="415" t="s">
        <v>496</v>
      </c>
      <c r="D22" s="415" t="s">
        <v>510</v>
      </c>
      <c r="E22" s="390"/>
      <c r="F22" s="390"/>
      <c r="G22" s="390"/>
      <c r="H22" s="390"/>
      <c r="I22" s="390"/>
      <c r="J22" s="390"/>
    </row>
    <row r="23" spans="1:10" ht="25.5" customHeight="1" x14ac:dyDescent="0.2">
      <c r="A23" s="611"/>
      <c r="B23" s="387" t="s">
        <v>511</v>
      </c>
      <c r="C23" s="415" t="s">
        <v>496</v>
      </c>
      <c r="D23" s="415" t="s">
        <v>512</v>
      </c>
      <c r="E23" s="390"/>
      <c r="F23" s="390"/>
      <c r="G23" s="390"/>
      <c r="H23" s="390"/>
      <c r="I23" s="390"/>
      <c r="J23" s="390"/>
    </row>
    <row r="24" spans="1:10" ht="25.5" customHeight="1" x14ac:dyDescent="0.2">
      <c r="A24" s="611"/>
      <c r="B24" s="387" t="s">
        <v>513</v>
      </c>
      <c r="C24" s="415" t="s">
        <v>496</v>
      </c>
      <c r="D24" s="415" t="s">
        <v>514</v>
      </c>
      <c r="E24" s="390"/>
      <c r="F24" s="390"/>
      <c r="G24" s="390"/>
      <c r="H24" s="390"/>
      <c r="I24" s="390"/>
      <c r="J24" s="390"/>
    </row>
    <row r="25" spans="1:10" ht="25.5" customHeight="1" x14ac:dyDescent="0.2">
      <c r="A25" s="389"/>
      <c r="B25" s="387"/>
      <c r="C25" s="415"/>
      <c r="D25" s="415"/>
      <c r="E25" s="418"/>
      <c r="F25" s="418"/>
      <c r="G25" s="418"/>
      <c r="H25" s="418"/>
      <c r="I25" s="418"/>
      <c r="J25" s="418"/>
    </row>
    <row r="26" spans="1:10" ht="25.5" customHeight="1" x14ac:dyDescent="0.2">
      <c r="A26" s="611" t="s">
        <v>515</v>
      </c>
      <c r="B26" s="387" t="s">
        <v>516</v>
      </c>
      <c r="C26" s="415" t="s">
        <v>496</v>
      </c>
      <c r="D26" s="415"/>
      <c r="E26" s="437"/>
      <c r="F26" s="437"/>
      <c r="G26" s="437"/>
      <c r="H26" s="437"/>
      <c r="I26" s="437"/>
      <c r="J26" s="437"/>
    </row>
    <row r="27" spans="1:10" ht="25.5" customHeight="1" x14ac:dyDescent="0.2">
      <c r="A27" s="611"/>
      <c r="B27" s="387" t="s">
        <v>517</v>
      </c>
      <c r="C27" s="415" t="s">
        <v>496</v>
      </c>
      <c r="D27" s="415"/>
      <c r="E27" s="390"/>
      <c r="F27" s="390"/>
      <c r="G27" s="390"/>
      <c r="H27" s="390"/>
      <c r="I27" s="390"/>
      <c r="J27" s="390"/>
    </row>
    <row r="28" spans="1:10" ht="25.5" customHeight="1" x14ac:dyDescent="0.2">
      <c r="A28" s="611"/>
      <c r="B28" s="387" t="s">
        <v>518</v>
      </c>
      <c r="C28" s="415" t="s">
        <v>496</v>
      </c>
      <c r="D28" s="415"/>
      <c r="E28" s="390"/>
      <c r="F28" s="390"/>
      <c r="G28" s="390"/>
      <c r="H28" s="390"/>
      <c r="I28" s="390"/>
      <c r="J28" s="390"/>
    </row>
    <row r="29" spans="1:10" ht="26.25" customHeight="1" x14ac:dyDescent="0.2">
      <c r="A29" s="611"/>
      <c r="B29" s="387" t="s">
        <v>519</v>
      </c>
      <c r="C29" s="415" t="s">
        <v>496</v>
      </c>
      <c r="D29" s="415" t="s">
        <v>499</v>
      </c>
      <c r="E29" s="390"/>
      <c r="F29" s="390"/>
      <c r="G29" s="390"/>
      <c r="H29" s="390"/>
      <c r="I29" s="390"/>
      <c r="J29" s="390"/>
    </row>
    <row r="30" spans="1:10" ht="24.75" customHeight="1" x14ac:dyDescent="0.2">
      <c r="A30" s="611"/>
      <c r="B30" s="413" t="s">
        <v>500</v>
      </c>
      <c r="C30" s="415" t="s">
        <v>496</v>
      </c>
      <c r="D30" s="415"/>
      <c r="E30" s="390"/>
      <c r="F30" s="390"/>
      <c r="G30" s="390"/>
      <c r="H30" s="390"/>
      <c r="I30" s="390"/>
      <c r="J30" s="390"/>
    </row>
    <row r="31" spans="1:10" ht="27" customHeight="1" x14ac:dyDescent="0.2">
      <c r="A31" s="611"/>
      <c r="B31" s="413" t="s">
        <v>502</v>
      </c>
      <c r="C31" s="415" t="s">
        <v>496</v>
      </c>
      <c r="D31" s="415"/>
      <c r="E31" s="390"/>
      <c r="F31" s="390"/>
      <c r="G31" s="390"/>
      <c r="H31" s="390"/>
      <c r="I31" s="390"/>
      <c r="J31" s="390"/>
    </row>
    <row r="32" spans="1:10" ht="25.5" customHeight="1" x14ac:dyDescent="0.2">
      <c r="A32" s="611"/>
      <c r="B32" s="387" t="s">
        <v>503</v>
      </c>
      <c r="C32" s="415" t="s">
        <v>496</v>
      </c>
      <c r="D32" s="415" t="s">
        <v>497</v>
      </c>
      <c r="E32" s="390"/>
      <c r="F32" s="390"/>
      <c r="G32" s="390"/>
      <c r="H32" s="390"/>
      <c r="I32" s="390"/>
      <c r="J32" s="390"/>
    </row>
    <row r="33" spans="1:11" ht="21.75" customHeight="1" x14ac:dyDescent="0.2">
      <c r="A33" s="611"/>
      <c r="B33" s="387" t="s">
        <v>505</v>
      </c>
      <c r="C33" s="415" t="s">
        <v>496</v>
      </c>
      <c r="D33" s="415"/>
      <c r="E33" s="390"/>
      <c r="F33" s="390"/>
      <c r="G33" s="390"/>
      <c r="H33" s="390"/>
      <c r="I33" s="390"/>
      <c r="J33" s="390"/>
    </row>
    <row r="34" spans="1:11" ht="21" customHeight="1" x14ac:dyDescent="0.2">
      <c r="A34" s="611"/>
      <c r="B34" s="387" t="s">
        <v>506</v>
      </c>
      <c r="C34" s="415" t="s">
        <v>496</v>
      </c>
      <c r="D34" s="415" t="s">
        <v>499</v>
      </c>
      <c r="E34" s="390"/>
      <c r="F34" s="390"/>
      <c r="G34" s="390"/>
      <c r="H34" s="390"/>
      <c r="I34" s="390"/>
      <c r="J34" s="390"/>
    </row>
    <row r="35" spans="1:11" ht="19.5" customHeight="1" x14ac:dyDescent="0.2">
      <c r="A35" s="611"/>
      <c r="B35" s="387" t="s">
        <v>508</v>
      </c>
      <c r="C35" s="415" t="s">
        <v>496</v>
      </c>
      <c r="D35" s="415"/>
      <c r="E35" s="390"/>
      <c r="F35" s="390"/>
      <c r="G35" s="390"/>
      <c r="H35" s="390"/>
      <c r="I35" s="390"/>
      <c r="J35" s="390"/>
    </row>
    <row r="36" spans="1:11" ht="18" customHeight="1" x14ac:dyDescent="0.2">
      <c r="A36" s="611"/>
      <c r="B36" s="387" t="s">
        <v>509</v>
      </c>
      <c r="C36" s="415" t="s">
        <v>496</v>
      </c>
      <c r="D36" s="415" t="s">
        <v>504</v>
      </c>
      <c r="E36" s="390"/>
      <c r="F36" s="390"/>
      <c r="G36" s="390"/>
      <c r="H36" s="390"/>
      <c r="I36" s="390"/>
      <c r="J36" s="390"/>
    </row>
    <row r="37" spans="1:11" ht="18.75" customHeight="1" x14ac:dyDescent="0.2">
      <c r="A37" s="611"/>
      <c r="B37" s="370" t="s">
        <v>520</v>
      </c>
      <c r="C37" s="415" t="s">
        <v>496</v>
      </c>
      <c r="D37" s="415" t="s">
        <v>507</v>
      </c>
      <c r="E37" s="390"/>
      <c r="F37" s="390"/>
      <c r="G37" s="390"/>
      <c r="H37" s="390"/>
      <c r="I37" s="390"/>
      <c r="J37" s="390"/>
    </row>
    <row r="38" spans="1:11" ht="15" customHeight="1" x14ac:dyDescent="0.2">
      <c r="A38" s="619"/>
      <c r="B38" s="370" t="s">
        <v>521</v>
      </c>
      <c r="C38" s="415" t="s">
        <v>496</v>
      </c>
      <c r="D38" s="415" t="s">
        <v>522</v>
      </c>
      <c r="E38" s="390"/>
      <c r="F38" s="390"/>
      <c r="G38" s="390"/>
      <c r="H38" s="390"/>
      <c r="I38" s="390"/>
      <c r="J38" s="390"/>
    </row>
    <row r="39" spans="1:11" ht="16.5" thickBot="1" x14ac:dyDescent="0.3">
      <c r="A39" s="420" t="s">
        <v>555</v>
      </c>
      <c r="B39" s="421"/>
      <c r="C39" s="421"/>
      <c r="D39" s="421"/>
      <c r="E39" s="421"/>
      <c r="F39" s="421"/>
      <c r="G39" s="421"/>
      <c r="H39" s="421"/>
      <c r="I39" s="421"/>
      <c r="J39" s="421"/>
    </row>
    <row r="40" spans="1:11" ht="15.75" customHeight="1" x14ac:dyDescent="0.2">
      <c r="A40" s="612" t="s">
        <v>430</v>
      </c>
      <c r="B40" s="613"/>
      <c r="C40" s="613"/>
      <c r="D40" s="613"/>
      <c r="E40" s="447" t="s">
        <v>529</v>
      </c>
      <c r="F40" s="447" t="s">
        <v>530</v>
      </c>
      <c r="G40" s="447" t="s">
        <v>531</v>
      </c>
      <c r="H40" s="447" t="s">
        <v>532</v>
      </c>
      <c r="I40" s="447" t="s">
        <v>533</v>
      </c>
      <c r="J40" s="447" t="s">
        <v>534</v>
      </c>
    </row>
    <row r="41" spans="1:11" ht="15.75" customHeight="1" x14ac:dyDescent="0.2">
      <c r="A41" s="608" t="str">
        <f>A11</f>
        <v>REPORT FOR 12-MONTH PERIOD ENDING FEB. 29, 2028</v>
      </c>
      <c r="B41" s="609"/>
      <c r="C41" s="609"/>
      <c r="D41" s="375"/>
      <c r="E41" s="375"/>
      <c r="F41" s="375"/>
      <c r="G41" s="375"/>
      <c r="H41" s="375"/>
      <c r="I41" s="375"/>
      <c r="J41" s="375"/>
    </row>
    <row r="42" spans="1:11" ht="13.5" customHeight="1" thickBot="1" x14ac:dyDescent="0.25">
      <c r="A42" s="376" t="s">
        <v>431</v>
      </c>
      <c r="B42" s="377"/>
      <c r="C42" s="378" t="s">
        <v>432</v>
      </c>
      <c r="D42" s="378"/>
      <c r="E42" s="598" t="s">
        <v>566</v>
      </c>
      <c r="F42" s="598"/>
      <c r="G42" s="598"/>
      <c r="H42" s="598"/>
      <c r="I42" s="598"/>
      <c r="J42" s="598"/>
    </row>
    <row r="43" spans="1:11" x14ac:dyDescent="0.2">
      <c r="A43" s="398"/>
      <c r="B43" s="387"/>
      <c r="C43" s="415"/>
      <c r="E43" s="415"/>
      <c r="F43" s="417"/>
      <c r="G43" s="400"/>
      <c r="H43" s="400"/>
      <c r="I43" s="384"/>
      <c r="J43" s="384"/>
      <c r="K43" s="384"/>
    </row>
    <row r="44" spans="1:11" x14ac:dyDescent="0.2">
      <c r="A44" s="398" t="s">
        <v>523</v>
      </c>
      <c r="B44" s="387" t="s">
        <v>444</v>
      </c>
      <c r="C44" s="415" t="s">
        <v>524</v>
      </c>
      <c r="E44" s="390"/>
      <c r="F44" s="390"/>
      <c r="G44" s="390"/>
      <c r="H44" s="390"/>
      <c r="I44" s="390"/>
      <c r="J44" s="390"/>
    </row>
    <row r="45" spans="1:11" x14ac:dyDescent="0.2">
      <c r="A45" s="398"/>
      <c r="B45" s="387"/>
      <c r="C45" s="415"/>
      <c r="E45" s="415"/>
      <c r="F45" s="418"/>
      <c r="G45" s="400"/>
      <c r="H45" s="400"/>
      <c r="I45" s="384"/>
    </row>
    <row r="46" spans="1:11" ht="25.5" x14ac:dyDescent="0.2">
      <c r="A46" s="398" t="s">
        <v>525</v>
      </c>
      <c r="B46" s="387" t="s">
        <v>444</v>
      </c>
      <c r="C46" s="415" t="s">
        <v>554</v>
      </c>
      <c r="E46" s="390"/>
      <c r="F46" s="390"/>
      <c r="G46" s="390"/>
      <c r="H46" s="390"/>
      <c r="I46" s="390"/>
      <c r="J46" s="390"/>
    </row>
    <row r="47" spans="1:11" x14ac:dyDescent="0.2">
      <c r="J47" s="384"/>
    </row>
    <row r="48" spans="1:11" x14ac:dyDescent="0.2">
      <c r="J48" s="384"/>
    </row>
    <row r="49" spans="10:10" x14ac:dyDescent="0.2">
      <c r="J49" s="384"/>
    </row>
  </sheetData>
  <mergeCells count="10">
    <mergeCell ref="E42:J42"/>
    <mergeCell ref="A40:D40"/>
    <mergeCell ref="E12:J12"/>
    <mergeCell ref="A8:J8"/>
    <mergeCell ref="A5:F6"/>
    <mergeCell ref="A41:C41"/>
    <mergeCell ref="A10:C10"/>
    <mergeCell ref="A11:C11"/>
    <mergeCell ref="A26:A38"/>
    <mergeCell ref="A14:A24"/>
  </mergeCells>
  <pageMargins left="0.45" right="0.45" top="0.5" bottom="0.5" header="0.3" footer="0.3"/>
  <pageSetup scale="46" fitToHeight="2" orientation="portrait" r:id="rId1"/>
  <headerFooter>
    <oddHeader>&amp;C&amp;"Arial,Bold"Form 10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D6369D6E07E49AD9F128BC4F55193" ma:contentTypeVersion="22" ma:contentTypeDescription="Create a new document." ma:contentTypeScope="" ma:versionID="6c37331d63ae25fc928ebdbc71b16799">
  <xsd:schema xmlns:xsd="http://www.w3.org/2001/XMLSchema" xmlns:xs="http://www.w3.org/2001/XMLSchema" xmlns:p="http://schemas.microsoft.com/office/2006/metadata/properties" xmlns:ns2="aa7bb00e-7704-4731-b07d-6302c1229797" xmlns:ns3="1d59557a-ed3f-40e3-ad66-d74e46938fb9" targetNamespace="http://schemas.microsoft.com/office/2006/metadata/properties" ma:root="true" ma:fieldsID="aee91fd4ae4b262e0b6b77a7bb5b2b95" ns2:_="" ns3:_="">
    <xsd:import namespace="aa7bb00e-7704-4731-b07d-6302c1229797"/>
    <xsd:import namespace="1d59557a-ed3f-40e3-ad66-d74e46938fb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_dlc_DocIdUrl" minOccurs="0"/>
                <xsd:element ref="ns2:DateTime" minOccurs="0"/>
                <xsd:element ref="ns2:Time" minOccurs="0"/>
                <xsd:element ref="ns3:_dlc_DocId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bb00e-7704-4731-b07d-6302c1229797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format="Dropdown" ma:internalName="Comments" ma:readOnly="false">
      <xsd:simpleType>
        <xsd:restriction base="dms:Note">
          <xsd:maxLength value="255"/>
        </xsd:restriction>
      </xsd:simpleType>
    </xsd:element>
    <xsd:element name="DateTime" ma:index="4" nillable="true" ma:displayName="Date &amp; Time" ma:format="DateTime" ma:internalName="DateTime" ma:readOnly="false">
      <xsd:simpleType>
        <xsd:restriction base="dms:DateTime"/>
      </xsd:simpleType>
    </xsd:element>
    <xsd:element name="Time" ma:index="5" nillable="true" ma:displayName="Time" ma:format="Dropdown" ma:internalName="Time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83b6956-e872-4308-b299-9c27ed91c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9557a-ed3f-40e3-ad66-d74e46938fb9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92b191e6-a921-42ce-a055-5a172b3d562b}" ma:internalName="TaxCatchAll" ma:readOnly="false" ma:showField="CatchAllData" ma:web="1d59557a-ed3f-40e3-ad66-d74e46938f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59557a-ed3f-40e3-ad66-d74e46938fb9" xsi:nil="true"/>
    <Time xmlns="aa7bb00e-7704-4731-b07d-6302c1229797" xsi:nil="true"/>
    <lcf76f155ced4ddcb4097134ff3c332f xmlns="aa7bb00e-7704-4731-b07d-6302c1229797">
      <Terms xmlns="http://schemas.microsoft.com/office/infopath/2007/PartnerControls"/>
    </lcf76f155ced4ddcb4097134ff3c332f>
    <DateTime xmlns="aa7bb00e-7704-4731-b07d-6302c1229797" xsi:nil="true"/>
    <_dlc_DocId xmlns="1d59557a-ed3f-40e3-ad66-d74e46938fb9">P7E4DZWM7JZX-867239052-566680</_dlc_DocId>
    <_dlc_DocIdUrl xmlns="1d59557a-ed3f-40e3-ad66-d74e46938fb9">
      <Url>https://hfhconsultants.sharepoint.com/sites/Norcal/_layouts/15/DocIdRedir.aspx?ID=P7E4DZWM7JZX-867239052-566680</Url>
      <Description>P7E4DZWM7JZX-867239052-566680</Description>
    </_dlc_DocIdUrl>
    <_dlc_DocIdPersistId xmlns="1d59557a-ed3f-40e3-ad66-d74e46938fb9" xsi:nil="true"/>
    <Comments xmlns="aa7bb00e-7704-4731-b07d-6302c1229797" xsi:nil="true"/>
  </documentManagement>
</p:properties>
</file>

<file path=customXml/itemProps1.xml><?xml version="1.0" encoding="utf-8"?>
<ds:datastoreItem xmlns:ds="http://schemas.openxmlformats.org/officeDocument/2006/customXml" ds:itemID="{F8A55C0C-9DB9-432D-82E9-83D668012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9FAB5-D0E0-4D1A-A3C5-974951366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bb00e-7704-4731-b07d-6302c1229797"/>
    <ds:schemaRef ds:uri="1d59557a-ed3f-40e3-ad66-d74e46938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9AD9EA-B83E-48E6-9F20-45B4EE18BF1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BE83799-D842-47F4-BD90-F5D8AA67FBA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997FBB8-E8B4-4ABF-83A2-8F31CA43B9C1}">
  <ds:schemaRefs>
    <ds:schemaRef ds:uri="http://purl.org/dc/elements/1.1/"/>
    <ds:schemaRef ds:uri="http://schemas.microsoft.com/office/2006/metadata/properties"/>
    <ds:schemaRef ds:uri="1d59557a-ed3f-40e3-ad66-d74e46938fb9"/>
    <ds:schemaRef ds:uri="http://purl.org/dc/terms/"/>
    <ds:schemaRef ds:uri="http://schemas.microsoft.com/office/2006/documentManagement/types"/>
    <ds:schemaRef ds:uri="aa7bb00e-7704-4731-b07d-6302c122979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1 Gen_Info</vt:lpstr>
      <vt:lpstr>2 Op_Statistics</vt:lpstr>
      <vt:lpstr>3 Labor</vt:lpstr>
      <vt:lpstr>4 Capital</vt:lpstr>
      <vt:lpstr>4A Depr.</vt:lpstr>
      <vt:lpstr>5 Comp</vt:lpstr>
      <vt:lpstr>Form 6</vt:lpstr>
      <vt:lpstr>Form 6A</vt:lpstr>
      <vt:lpstr>Form 6B</vt:lpstr>
      <vt:lpstr>Form 6C</vt:lpstr>
      <vt:lpstr>Form 6D</vt:lpstr>
      <vt:lpstr>Form 7_Accounts Res</vt:lpstr>
      <vt:lpstr>Form 8_Accounts Multi Fam</vt:lpstr>
      <vt:lpstr>Form 9_Accounts Comm </vt:lpstr>
      <vt:lpstr>Form 10_Accounts Debris Box</vt:lpstr>
      <vt:lpstr>'1 Gen_Info'!Print_Area</vt:lpstr>
      <vt:lpstr>'2 Op_Statistics'!Print_Area</vt:lpstr>
      <vt:lpstr>'3 Labor'!Print_Area</vt:lpstr>
      <vt:lpstr>'4 Capital'!Print_Area</vt:lpstr>
      <vt:lpstr>'5 Comp'!Print_Area</vt:lpstr>
      <vt:lpstr>'Form 10_Accounts Debris Box'!Print_Area</vt:lpstr>
      <vt:lpstr>'Form 6'!Print_Area</vt:lpstr>
      <vt:lpstr>'Form 6A'!Print_Area</vt:lpstr>
      <vt:lpstr>'Form 6B'!Print_Area</vt:lpstr>
      <vt:lpstr>'Form 6C'!Print_Area</vt:lpstr>
      <vt:lpstr>'Form 6D'!Print_Area</vt:lpstr>
      <vt:lpstr>'Form 7_Accounts Res'!Print_Area</vt:lpstr>
      <vt:lpstr>'Form 8_Accounts Multi Fam'!Print_Area</vt:lpstr>
      <vt:lpstr>'Form 9_Accounts Comm '!Print_Area</vt:lpstr>
      <vt:lpstr>'1 Gen_Info'!Print_Titles</vt:lpstr>
      <vt:lpstr>'2 Op_Statistics'!Print_Titles</vt:lpstr>
      <vt:lpstr>'4A Depr.'!Print_Titles</vt:lpstr>
      <vt:lpstr>'5 Comp'!Print_Titles</vt:lpstr>
      <vt:lpstr>'Form 6'!Print_Titles</vt:lpstr>
      <vt:lpstr>'Form 6A'!Print_Titles</vt:lpstr>
      <vt:lpstr>'Form 6B'!Print_Titles</vt:lpstr>
      <vt:lpstr>'Form 6C'!Print_Titles</vt:lpstr>
      <vt:lpstr>'Form 6D'!Print_Titles</vt:lpstr>
      <vt:lpstr>'Form 7_Accounts Res'!Print_Titles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Langer</dc:creator>
  <cp:keywords/>
  <dc:description/>
  <cp:lastModifiedBy>David Krueger</cp:lastModifiedBy>
  <cp:revision/>
  <dcterms:created xsi:type="dcterms:W3CDTF">2000-09-06T21:45:35Z</dcterms:created>
  <dcterms:modified xsi:type="dcterms:W3CDTF">2024-10-25T22:25:36Z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0">
    <vt:lpwstr>010021{"F":2,"I":"4786-1979-1BAC-EEE4"}</vt:lpwstr>
  </property>
  <property fmtid="{D5CDD505-2E9C-101B-9397-08002B2CF9AE}" pid="3" name="display_urn:schemas-microsoft-com:office:office#Editor">
    <vt:lpwstr>Hailey Gordon</vt:lpwstr>
  </property>
  <property fmtid="{D5CDD505-2E9C-101B-9397-08002B2CF9AE}" pid="4" name="Order">
    <vt:lpwstr>3787700.00000000</vt:lpwstr>
  </property>
  <property fmtid="{D5CDD505-2E9C-101B-9397-08002B2CF9AE}" pid="5" name="display_urn:schemas-microsoft-com:office:office#Author">
    <vt:lpwstr>Hailey Gordon</vt:lpwstr>
  </property>
  <property fmtid="{D5CDD505-2E9C-101B-9397-08002B2CF9AE}" pid="6" name="_dlc_DocId">
    <vt:lpwstr>P7E4DZWM7JZX-867239052-520825</vt:lpwstr>
  </property>
  <property fmtid="{D5CDD505-2E9C-101B-9397-08002B2CF9AE}" pid="7" name="_dlc_DocIdItemGuid">
    <vt:lpwstr>5f3897d6-afa7-4768-84ff-61f41a1ec0b1</vt:lpwstr>
  </property>
  <property fmtid="{D5CDD505-2E9C-101B-9397-08002B2CF9AE}" pid="8" name="_dlc_DocIdUrl">
    <vt:lpwstr>https://hfhconsultants.sharepoint.com/sites/Norcal/_layouts/15/DocIdRedir.aspx?ID=P7E4DZWM7JZX-867239052-520825, P7E4DZWM7JZX-867239052-520825</vt:lpwstr>
  </property>
  <property fmtid="{D5CDD505-2E9C-101B-9397-08002B2CF9AE}" pid="9" name="MediaServiceImageTags">
    <vt:lpwstr/>
  </property>
  <property fmtid="{D5CDD505-2E9C-101B-9397-08002B2CF9AE}" pid="10" name="ContentTypeId">
    <vt:lpwstr>0x0101001C7D6369D6E07E49AD9F128BC4F55193</vt:lpwstr>
  </property>
</Properties>
</file>